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13_ncr:1_{BFCA4831-E6D4-4B74-93A4-E9E19F4B81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ega a Cuenta 2025" sheetId="6" r:id="rId1"/>
  </sheets>
  <definedNames>
    <definedName name="Print_Area" localSheetId="0">'Entrega a Cuenta 2025'!$A$1:$N$25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6" l="1"/>
  <c r="J21" i="6" l="1"/>
  <c r="C23" i="6"/>
  <c r="M20" i="6"/>
  <c r="B23" i="6"/>
  <c r="J22" i="6"/>
  <c r="L20" i="6"/>
  <c r="F23" i="6"/>
  <c r="I23" i="6"/>
  <c r="D23" i="6"/>
  <c r="H23" i="6"/>
  <c r="G23" i="6"/>
  <c r="L23" i="6"/>
  <c r="E23" i="6"/>
  <c r="M24" i="6" l="1"/>
  <c r="K22" i="6"/>
  <c r="K21" i="6"/>
  <c r="J23" i="6"/>
  <c r="L24" i="6"/>
  <c r="N21" i="6" l="1"/>
  <c r="N22" i="6"/>
  <c r="K23" i="6"/>
  <c r="J19" i="6"/>
  <c r="J5" i="6"/>
  <c r="J14" i="6"/>
  <c r="K14" i="6" s="1"/>
  <c r="J18" i="6"/>
  <c r="J17" i="6"/>
  <c r="J10" i="6"/>
  <c r="J13" i="6"/>
  <c r="J6" i="6"/>
  <c r="J7" i="6"/>
  <c r="J16" i="6"/>
  <c r="J8" i="6"/>
  <c r="J9" i="6"/>
  <c r="J15" i="6"/>
  <c r="J12" i="6"/>
  <c r="J11" i="6"/>
  <c r="K10" i="6"/>
  <c r="B20" i="6"/>
  <c r="K5" i="6"/>
  <c r="K7" i="6"/>
  <c r="G20" i="6"/>
  <c r="E20" i="6"/>
  <c r="D20" i="6"/>
  <c r="I20" i="6"/>
  <c r="H20" i="6"/>
  <c r="F20" i="6"/>
  <c r="C20" i="6"/>
  <c r="B24" i="6" l="1"/>
  <c r="N7" i="6"/>
  <c r="D24" i="6"/>
  <c r="K6" i="6"/>
  <c r="K13" i="6"/>
  <c r="N14" i="6"/>
  <c r="K16" i="6"/>
  <c r="K11" i="6"/>
  <c r="K12" i="6"/>
  <c r="K19" i="6"/>
  <c r="K15" i="6"/>
  <c r="K17" i="6"/>
  <c r="H24" i="6"/>
  <c r="I24" i="6"/>
  <c r="N10" i="6"/>
  <c r="E24" i="6"/>
  <c r="C24" i="6"/>
  <c r="F24" i="6"/>
  <c r="G24" i="6"/>
  <c r="K9" i="6"/>
  <c r="K18" i="6"/>
  <c r="N23" i="6"/>
  <c r="J20" i="6"/>
  <c r="K8" i="6"/>
  <c r="N5" i="6"/>
  <c r="N6" i="6" l="1"/>
  <c r="N12" i="6"/>
  <c r="N11" i="6"/>
  <c r="N9" i="6"/>
  <c r="N17" i="6"/>
  <c r="N16" i="6"/>
  <c r="N8" i="6"/>
  <c r="N15" i="6"/>
  <c r="N19" i="6"/>
  <c r="N18" i="6"/>
  <c r="J24" i="6"/>
  <c r="N13" i="6"/>
  <c r="K20" i="6"/>
  <c r="K24" i="6" l="1"/>
  <c r="N20" i="6"/>
  <c r="N24" i="6" l="1"/>
</calcChain>
</file>

<file path=xl/sharedStrings.xml><?xml version="1.0" encoding="utf-8"?>
<sst xmlns="http://schemas.openxmlformats.org/spreadsheetml/2006/main" count="38" uniqueCount="38">
  <si>
    <t>Cataluña</t>
  </si>
  <si>
    <t>Galicia</t>
  </si>
  <si>
    <t>Andalucía</t>
  </si>
  <si>
    <t>Principado de Asturias</t>
  </si>
  <si>
    <t>Cantabria</t>
  </si>
  <si>
    <t>La Rioja</t>
  </si>
  <si>
    <t>Región de Murcia</t>
  </si>
  <si>
    <t>Aragón</t>
  </si>
  <si>
    <t xml:space="preserve">Castilla-La Mancha </t>
  </si>
  <si>
    <t>Canarias</t>
  </si>
  <si>
    <t>Extremadura</t>
  </si>
  <si>
    <t>Illes Balears</t>
  </si>
  <si>
    <t>Castilla y León</t>
  </si>
  <si>
    <t>Total CC.AA.</t>
  </si>
  <si>
    <t>Melilla</t>
  </si>
  <si>
    <t>Ceuta</t>
  </si>
  <si>
    <t>Total Ciudades</t>
  </si>
  <si>
    <t>ENTREGA A CUENTA DE LOS RECURSOS DEL SISTEMA DE FINANCIACIÓN</t>
  </si>
  <si>
    <t>C. Valenciana</t>
  </si>
  <si>
    <t>Comunidad de Madrid</t>
  </si>
  <si>
    <t>Total General</t>
  </si>
  <si>
    <t>Comunidad Autónoma/Ciudad</t>
  </si>
  <si>
    <r>
      <rPr>
        <b/>
        <sz val="9"/>
        <rFont val="Arial"/>
        <family val="2"/>
      </rPr>
      <t>Tarifa autonómica del IRPF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(1)</t>
    </r>
  </si>
  <si>
    <r>
      <rPr>
        <b/>
        <sz val="9"/>
        <rFont val="Arial"/>
        <family val="2"/>
      </rPr>
      <t>Impuesto sobre el Valor Añadido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(2)</t>
    </r>
  </si>
  <si>
    <r>
      <rPr>
        <b/>
        <sz val="9"/>
        <rFont val="Arial"/>
        <family val="2"/>
      </rPr>
      <t>Sobre Alcohol y Bebidas Derivadas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(3)</t>
    </r>
  </si>
  <si>
    <r>
      <rPr>
        <b/>
        <sz val="9"/>
        <rFont val="Arial"/>
        <family val="2"/>
      </rPr>
      <t>Sobre Productos Intermedios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(4)</t>
    </r>
  </si>
  <si>
    <r>
      <rPr>
        <b/>
        <sz val="9"/>
        <rFont val="Arial"/>
        <family val="2"/>
      </rPr>
      <t>Sobre la Cerveza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(5)</t>
    </r>
  </si>
  <si>
    <r>
      <rPr>
        <b/>
        <sz val="9"/>
        <rFont val="Arial"/>
        <family val="2"/>
      </rPr>
      <t>Sobre las Labores del Tabaco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(6)</t>
    </r>
  </si>
  <si>
    <r>
      <rPr>
        <b/>
        <sz val="9"/>
        <rFont val="Arial"/>
        <family val="2"/>
      </rPr>
      <t>Sobre Hidrocarburos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(7)</t>
    </r>
  </si>
  <si>
    <r>
      <rPr>
        <b/>
        <sz val="9"/>
        <rFont val="Arial"/>
        <family val="2"/>
      </rPr>
      <t>Sobre la Electricidad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(8)</t>
    </r>
  </si>
  <si>
    <r>
      <rPr>
        <b/>
        <sz val="9"/>
        <rFont val="Arial"/>
        <family val="2"/>
      </rPr>
      <t>Total II.EE.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(9)=(3)+…+(8)</t>
    </r>
  </si>
  <si>
    <r>
      <rPr>
        <b/>
        <sz val="9"/>
        <rFont val="Arial"/>
        <family val="2"/>
      </rPr>
      <t>Total entregas a cta. impuestos cedidos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(10)=(1)+(2)+(9)</t>
    </r>
  </si>
  <si>
    <r>
      <rPr>
        <b/>
        <sz val="9"/>
        <rFont val="Arial"/>
        <family val="2"/>
      </rPr>
      <t>Entregas a cuenta Fondo de Suficiencia Global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(11)</t>
    </r>
  </si>
  <si>
    <r>
      <rPr>
        <b/>
        <sz val="9"/>
        <rFont val="Arial"/>
        <family val="2"/>
      </rPr>
      <t>Entregas a cuenta Fondo de Garantía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(12)</t>
    </r>
  </si>
  <si>
    <r>
      <rPr>
        <b/>
        <sz val="9"/>
        <rFont val="Arial"/>
        <family val="2"/>
      </rPr>
      <t>Total entregas a cuenta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(13)=(10)+(11)+(12)</t>
    </r>
  </si>
  <si>
    <t>(Millones de euros)</t>
  </si>
  <si>
    <r>
      <t>Fuentes</t>
    </r>
    <r>
      <rPr>
        <b/>
        <sz val="8"/>
        <rFont val="Arial"/>
        <family val="2"/>
      </rPr>
      <t xml:space="preserve">: </t>
    </r>
    <r>
      <rPr>
        <sz val="8"/>
        <rFont val="Arial"/>
        <family val="2"/>
      </rPr>
      <t>AEAT, INE, Comisionado para el Mercado de Tabacos, Dirección General de Política Energética y Minas, Dirección General del Instituto Geográfico Nacional y Ministerio de Sanidad</t>
    </r>
  </si>
  <si>
    <t>Año 2025 (Prórroga Real Decreto-Ley 9/2024 de 23 de 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</si>
</sst>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,##0.0"/>
    <numFmt numFmtId="165" formatCode="#,##0.00\ \ "/>
    <numFmt numFmtId="166" formatCode="#,##0.00\ \ ;\-#,##0.00\ \ ;"/>
    <numFmt numFmtId="167" formatCode="#,##0.00\ ;0.00\ ;#,##0.00\ \ ;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1B7"/>
        <bgColor indexed="64"/>
      </patternFill>
    </fill>
    <fill>
      <patternFill patternType="solid">
        <fgColor rgb="FFFFE781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0" borderId="0"/>
  </cellStyleXfs>
  <cellXfs count="32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0" xfId="0" applyFont="1"/>
    <xf numFmtId="0" fontId="4" fillId="0" borderId="0" xfId="0" applyFont="1" applyAlignment="1">
      <alignment horizontal="centerContinuous" vertical="top" wrapText="1"/>
    </xf>
    <xf numFmtId="0" fontId="7" fillId="3" borderId="0" xfId="0" quotePrefix="1" applyFont="1" applyFill="1" applyAlignment="1">
      <alignment horizontal="left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66" fontId="10" fillId="4" borderId="4" xfId="0" applyNumberFormat="1" applyFont="1" applyFill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164" fontId="6" fillId="0" borderId="0" xfId="1" applyNumberFormat="1" applyFont="1" applyAlignment="1">
      <alignment horizontal="left"/>
    </xf>
    <xf numFmtId="164" fontId="8" fillId="0" borderId="0" xfId="1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Continuous" vertical="center"/>
    </xf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167" fontId="10" fillId="4" borderId="5" xfId="3" applyNumberFormat="1" applyFont="1" applyFill="1" applyBorder="1" applyAlignment="1">
      <alignment horizontal="right" vertical="center"/>
    </xf>
    <xf numFmtId="165" fontId="8" fillId="5" borderId="8" xfId="0" applyNumberFormat="1" applyFont="1" applyFill="1" applyBorder="1" applyAlignment="1">
      <alignment vertical="center"/>
    </xf>
    <xf numFmtId="165" fontId="8" fillId="6" borderId="9" xfId="0" applyNumberFormat="1" applyFont="1" applyFill="1" applyBorder="1" applyAlignment="1">
      <alignment vertical="center"/>
    </xf>
    <xf numFmtId="165" fontId="8" fillId="6" borderId="10" xfId="0" applyNumberFormat="1" applyFont="1" applyFill="1" applyBorder="1" applyAlignment="1">
      <alignment vertical="center"/>
    </xf>
    <xf numFmtId="166" fontId="10" fillId="4" borderId="6" xfId="0" applyNumberFormat="1" applyFont="1" applyFill="1" applyBorder="1" applyAlignment="1">
      <alignment vertical="center"/>
    </xf>
    <xf numFmtId="0" fontId="11" fillId="0" borderId="0" xfId="0" quotePrefix="1" applyFont="1" applyAlignment="1">
      <alignment horizontal="left" vertical="center"/>
    </xf>
    <xf numFmtId="165" fontId="8" fillId="5" borderId="0" xfId="0" applyNumberFormat="1" applyFont="1" applyFill="1" applyAlignment="1">
      <alignment vertical="center"/>
    </xf>
    <xf numFmtId="165" fontId="8" fillId="5" borderId="11" xfId="0" applyNumberFormat="1" applyFont="1" applyFill="1" applyBorder="1" applyAlignment="1">
      <alignment vertical="center"/>
    </xf>
    <xf numFmtId="166" fontId="10" fillId="4" borderId="12" xfId="0" applyNumberFormat="1" applyFont="1" applyFill="1" applyBorder="1" applyAlignment="1">
      <alignment vertical="center"/>
    </xf>
    <xf numFmtId="166" fontId="10" fillId="4" borderId="13" xfId="0" applyNumberFormat="1" applyFont="1" applyFill="1" applyBorder="1" applyAlignment="1">
      <alignment vertical="center"/>
    </xf>
    <xf numFmtId="167" fontId="10" fillId="4" borderId="13" xfId="3" applyNumberFormat="1" applyFont="1" applyFill="1" applyBorder="1" applyAlignment="1">
      <alignment horizontal="right" vertical="center"/>
    </xf>
    <xf numFmtId="167" fontId="10" fillId="4" borderId="6" xfId="3" applyNumberFormat="1" applyFont="1" applyFill="1" applyBorder="1" applyAlignment="1">
      <alignment horizontal="right" vertical="center"/>
    </xf>
    <xf numFmtId="165" fontId="8" fillId="6" borderId="14" xfId="0" applyNumberFormat="1" applyFont="1" applyFill="1" applyBorder="1" applyAlignment="1">
      <alignment vertical="center"/>
    </xf>
  </cellXfs>
  <cellStyles count="4">
    <cellStyle name="Normal" xfId="0" builtinId="0"/>
    <cellStyle name="Normal 14" xfId="3" xr:uid="{00000000-0005-0000-0000-000001000000}"/>
    <cellStyle name="Normal 2 2" xfId="2" xr:uid="{00000000-0005-0000-0000-000002000000}"/>
    <cellStyle name="Normal_1-Recursos no financieros" xfId="1" xr:uid="{00000000-0005-0000-0000-000003000000}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#,##0.00\ \ ;\-#,##0.00\ \ ;"/>
      <fill>
        <patternFill patternType="solid">
          <fgColor indexed="64"/>
          <bgColor rgb="FFFFCC00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indexed="5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/>
        </left>
        <right/>
        <top style="medium">
          <color theme="0"/>
        </top>
        <bottom style="thin">
          <color indexed="64"/>
        </bottom>
        <vertical/>
        <horizontal/>
      </border>
    </dxf>
    <dxf>
      <border outline="0">
        <top style="medium">
          <color indexed="9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51"/>
        </patternFill>
      </fill>
      <alignment horizontal="center" vertical="bottom" textRotation="0" wrapText="1" indent="0" justifyLastLine="0" shrinkToFit="0" readingOrder="0"/>
    </dxf>
    <dxf>
      <fill>
        <patternFill patternType="none">
          <bgColor auto="1"/>
        </patternFill>
      </fill>
    </dxf>
  </dxfs>
  <tableStyles count="1" defaultTableStyle="TableStyleMedium2" defaultPivotStyle="PivotStyleMedium9">
    <tableStyle name="Estilo de tabla 1" pivot="0" count="1" xr9:uid="{00000000-0011-0000-FFFF-FFFF00000000}">
      <tableStyleElement type="wholeTabl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621846</xdr:colOff>
      <xdr:row>0</xdr:row>
      <xdr:rowOff>644327</xdr:rowOff>
    </xdr:to>
    <xdr:pic>
      <xdr:nvPicPr>
        <xdr:cNvPr id="4" name="Imagen 3" descr="Símbolo del Escudo de Españ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1846" cy="6443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4:N24" totalsRowShown="0" headerRowDxfId="3" tableBorderDxfId="2">
  <tableColumns count="14">
    <tableColumn id="1" xr3:uid="{00000000-0010-0000-0000-000001000000}" name="Comunidad Autónoma/Ciudad" dataDxfId="1"/>
    <tableColumn id="2" xr3:uid="{00000000-0010-0000-0000-000002000000}" name="Tarifa autonómica del IRPF_x000a_(1)"/>
    <tableColumn id="3" xr3:uid="{00000000-0010-0000-0000-000003000000}" name="Impuesto sobre el Valor Añadido_x000a_(2)"/>
    <tableColumn id="4" xr3:uid="{00000000-0010-0000-0000-000004000000}" name="Sobre Alcohol y Bebidas Derivadas_x000a_(3)"/>
    <tableColumn id="5" xr3:uid="{00000000-0010-0000-0000-000005000000}" name="Sobre Productos Intermedios_x000a_(4)"/>
    <tableColumn id="6" xr3:uid="{00000000-0010-0000-0000-000006000000}" name="Sobre la Cerveza_x000a_(5)"/>
    <tableColumn id="7" xr3:uid="{00000000-0010-0000-0000-000007000000}" name="Sobre las Labores del Tabaco_x000a_(6)"/>
    <tableColumn id="8" xr3:uid="{00000000-0010-0000-0000-000008000000}" name="Sobre Hidrocarburos_x000a_(7)"/>
    <tableColumn id="9" xr3:uid="{00000000-0010-0000-0000-000009000000}" name="Sobre la Electricidad_x000a_(8)"/>
    <tableColumn id="10" xr3:uid="{00000000-0010-0000-0000-00000A000000}" name="Total II.EE._x000a_(9)=(3)+…+(8)"/>
    <tableColumn id="11" xr3:uid="{00000000-0010-0000-0000-00000B000000}" name="Total entregas a cta. impuestos cedidos_x000a_(10)=(1)+(2)+(9)"/>
    <tableColumn id="12" xr3:uid="{00000000-0010-0000-0000-00000C000000}" name="Entregas a cuenta Fondo de Suficiencia Global_x000a_(11)"/>
    <tableColumn id="13" xr3:uid="{00000000-0010-0000-0000-00000D000000}" name="Entregas a cuenta Fondo de Garantía_x000a_(12)"/>
    <tableColumn id="14" xr3:uid="{00000000-0010-0000-0000-00000E000000}" name="Total entregas a cuenta_x000a_(13)=(10)+(11)+(12)" dataDxfId="0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Entrega cuenta de los recursos del sistema de financiación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showGridLines="0" tabSelected="1" zoomScaleNormal="100" workbookViewId="0"/>
  </sheetViews>
  <sheetFormatPr baseColWidth="10" defaultColWidth="0" defaultRowHeight="14.25" zeroHeight="1" x14ac:dyDescent="0.2"/>
  <cols>
    <col min="1" max="1" width="20.5703125" style="1" customWidth="1"/>
    <col min="2" max="10" width="12.7109375" style="1" customWidth="1"/>
    <col min="11" max="14" width="15.7109375" style="1" customWidth="1"/>
    <col min="15" max="15" width="5.42578125" style="1" customWidth="1"/>
    <col min="16" max="16384" width="0" style="1" hidden="1"/>
  </cols>
  <sheetData>
    <row r="1" spans="1:14" ht="52.5" customHeight="1" x14ac:dyDescent="0.2">
      <c r="A1" s="14" t="s">
        <v>17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0.25" customHeight="1" x14ac:dyDescent="0.2">
      <c r="A2" s="5" t="s">
        <v>37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">
      <c r="A3" s="12" t="s">
        <v>35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53.25" customHeight="1" thickBot="1" x14ac:dyDescent="0.25">
      <c r="A4" s="7" t="s">
        <v>21</v>
      </c>
      <c r="B4" s="8" t="s">
        <v>22</v>
      </c>
      <c r="C4" s="8" t="s">
        <v>23</v>
      </c>
      <c r="D4" s="8" t="s">
        <v>24</v>
      </c>
      <c r="E4" s="8" t="s">
        <v>25</v>
      </c>
      <c r="F4" s="8" t="s">
        <v>26</v>
      </c>
      <c r="G4" s="8" t="s">
        <v>27</v>
      </c>
      <c r="H4" s="8" t="s">
        <v>28</v>
      </c>
      <c r="I4" s="8" t="s">
        <v>29</v>
      </c>
      <c r="J4" s="8" t="s">
        <v>30</v>
      </c>
      <c r="K4" s="8" t="s">
        <v>31</v>
      </c>
      <c r="L4" s="8" t="s">
        <v>32</v>
      </c>
      <c r="M4" s="8" t="s">
        <v>33</v>
      </c>
      <c r="N4" s="9" t="s">
        <v>34</v>
      </c>
    </row>
    <row r="5" spans="1:14" ht="18" customHeight="1" thickBot="1" x14ac:dyDescent="0.25">
      <c r="A5" s="15" t="s">
        <v>0</v>
      </c>
      <c r="B5" s="11">
        <v>14956.27541</v>
      </c>
      <c r="C5" s="11">
        <v>8793.1717799999988</v>
      </c>
      <c r="D5" s="11">
        <v>98.598249999999993</v>
      </c>
      <c r="E5" s="11">
        <v>3.1493000000000002</v>
      </c>
      <c r="F5" s="11">
        <v>34.846589999999999</v>
      </c>
      <c r="G5" s="11">
        <v>875.86204000000009</v>
      </c>
      <c r="H5" s="11">
        <v>1513.57971</v>
      </c>
      <c r="I5" s="11">
        <v>227.55627999999999</v>
      </c>
      <c r="J5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2753.5921699999999</v>
      </c>
      <c r="K5" s="20">
        <f>Tabla1[[#This Row],[Tarifa autonómica del IRPF
(1)]]+Tabla1[[#This Row],[Impuesto sobre el Valor Añadido
(2)]]+Tabla1[[#This Row],[Total II.EE.
(9)=(3)+…+(8)]]</f>
        <v>26503.039359999999</v>
      </c>
      <c r="L5" s="20">
        <v>1202.2455600000001</v>
      </c>
      <c r="M5" s="20">
        <v>-1716.7740156300001</v>
      </c>
      <c r="N5" s="21">
        <f>Tabla1[[#This Row],[Total entregas a cta. impuestos cedidos
(10)=(1)+(2)+(9)]]+Tabla1[[#This Row],[Entregas a cuenta Fondo de Suficiencia Global
(11)]]+Tabla1[[#This Row],[Entregas a cuenta Fondo de Garantía
(12)]]</f>
        <v>25988.510904369999</v>
      </c>
    </row>
    <row r="6" spans="1:14" ht="18" customHeight="1" thickBot="1" x14ac:dyDescent="0.25">
      <c r="A6" s="16" t="s">
        <v>1</v>
      </c>
      <c r="B6" s="11">
        <v>3217.8633500000001</v>
      </c>
      <c r="C6" s="11">
        <v>2539.4340400000001</v>
      </c>
      <c r="D6" s="11">
        <v>29.075340000000001</v>
      </c>
      <c r="E6" s="11">
        <v>1.07064</v>
      </c>
      <c r="F6" s="11">
        <v>12.17032</v>
      </c>
      <c r="G6" s="11">
        <v>226.27062000000001</v>
      </c>
      <c r="H6" s="11">
        <v>529.04782999999998</v>
      </c>
      <c r="I6" s="11">
        <v>69.96311</v>
      </c>
      <c r="J6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867.59785999999997</v>
      </c>
      <c r="K6" s="26">
        <f>Tabla1[[#This Row],[Tarifa autonómica del IRPF
(1)]]+Tabla1[[#This Row],[Impuesto sobre el Valor Añadido
(2)]]+Tabla1[[#This Row],[Total II.EE.
(9)=(3)+…+(8)]]</f>
        <v>6624.8952499999996</v>
      </c>
      <c r="L6" s="26">
        <v>808.20025999999996</v>
      </c>
      <c r="M6" s="26">
        <v>2000.82536848</v>
      </c>
      <c r="N6" s="22">
        <f>Tabla1[[#This Row],[Total entregas a cta. impuestos cedidos
(10)=(1)+(2)+(9)]]+Tabla1[[#This Row],[Entregas a cuenta Fondo de Suficiencia Global
(11)]]+Tabla1[[#This Row],[Entregas a cuenta Fondo de Garantía
(12)]]</f>
        <v>9433.9208784799994</v>
      </c>
    </row>
    <row r="7" spans="1:14" ht="18" customHeight="1" thickBot="1" x14ac:dyDescent="0.25">
      <c r="A7" s="16" t="s">
        <v>2</v>
      </c>
      <c r="B7" s="11">
        <v>8209.4442099999997</v>
      </c>
      <c r="C7" s="11">
        <v>7588.1233899999997</v>
      </c>
      <c r="D7" s="11">
        <v>104.13683</v>
      </c>
      <c r="E7" s="11">
        <v>2.3035100000000002</v>
      </c>
      <c r="F7" s="11">
        <v>41.156040000000004</v>
      </c>
      <c r="G7" s="11">
        <v>723.64320999999995</v>
      </c>
      <c r="H7" s="11">
        <v>1406.36646</v>
      </c>
      <c r="I7" s="11">
        <v>194.28431</v>
      </c>
      <c r="J7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2471.8903599999999</v>
      </c>
      <c r="K7" s="26">
        <f>Tabla1[[#This Row],[Tarifa autonómica del IRPF
(1)]]+Tabla1[[#This Row],[Impuesto sobre el Valor Añadido
(2)]]+Tabla1[[#This Row],[Total II.EE.
(9)=(3)+…+(8)]]</f>
        <v>18269.45796</v>
      </c>
      <c r="L7" s="26">
        <v>679.10771</v>
      </c>
      <c r="M7" s="26">
        <v>6340.14785966</v>
      </c>
      <c r="N7" s="22">
        <f>Tabla1[[#This Row],[Total entregas a cta. impuestos cedidos
(10)=(1)+(2)+(9)]]+Tabla1[[#This Row],[Entregas a cuenta Fondo de Suficiencia Global
(11)]]+Tabla1[[#This Row],[Entregas a cuenta Fondo de Garantía
(12)]]</f>
        <v>25288.713529659999</v>
      </c>
    </row>
    <row r="8" spans="1:14" ht="18" customHeight="1" thickBot="1" x14ac:dyDescent="0.25">
      <c r="A8" s="16" t="s">
        <v>3</v>
      </c>
      <c r="B8" s="11">
        <v>1427.53161</v>
      </c>
      <c r="C8" s="11">
        <v>975.62934999999993</v>
      </c>
      <c r="D8" s="11">
        <v>12.82189</v>
      </c>
      <c r="E8" s="11">
        <v>0.46262999999999999</v>
      </c>
      <c r="F8" s="11">
        <v>4.7860200000000006</v>
      </c>
      <c r="G8" s="11">
        <v>94.681539999999998</v>
      </c>
      <c r="H8" s="11">
        <v>167.22036</v>
      </c>
      <c r="I8" s="11">
        <v>45.976620000000004</v>
      </c>
      <c r="J8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325.94906000000003</v>
      </c>
      <c r="K8" s="26">
        <f>Tabla1[[#This Row],[Tarifa autonómica del IRPF
(1)]]+Tabla1[[#This Row],[Impuesto sobre el Valor Añadido
(2)]]+Tabla1[[#This Row],[Total II.EE.
(9)=(3)+…+(8)]]</f>
        <v>2729.1100200000001</v>
      </c>
      <c r="L8" s="26">
        <v>252.31061</v>
      </c>
      <c r="M8" s="26">
        <v>474.24140791000002</v>
      </c>
      <c r="N8" s="22">
        <f>Tabla1[[#This Row],[Total entregas a cta. impuestos cedidos
(10)=(1)+(2)+(9)]]+Tabla1[[#This Row],[Entregas a cuenta Fondo de Suficiencia Global
(11)]]+Tabla1[[#This Row],[Entregas a cuenta Fondo de Garantía
(12)]]</f>
        <v>3455.66203791</v>
      </c>
    </row>
    <row r="9" spans="1:14" ht="18" customHeight="1" thickBot="1" x14ac:dyDescent="0.25">
      <c r="A9" s="16" t="s">
        <v>4</v>
      </c>
      <c r="B9" s="11">
        <v>727.73027000000002</v>
      </c>
      <c r="C9" s="11">
        <v>597.63144</v>
      </c>
      <c r="D9" s="11">
        <v>6.2433000000000005</v>
      </c>
      <c r="E9" s="11">
        <v>0.21913999999999997</v>
      </c>
      <c r="F9" s="11">
        <v>2.5736500000000002</v>
      </c>
      <c r="G9" s="11">
        <v>56.176780000000001</v>
      </c>
      <c r="H9" s="11">
        <v>119.51559</v>
      </c>
      <c r="I9" s="11">
        <v>18.604659999999999</v>
      </c>
      <c r="J9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203.33312000000001</v>
      </c>
      <c r="K9" s="26">
        <f>Tabla1[[#This Row],[Tarifa autonómica del IRPF
(1)]]+Tabla1[[#This Row],[Impuesto sobre el Valor Añadido
(2)]]+Tabla1[[#This Row],[Total II.EE.
(9)=(3)+…+(8)]]</f>
        <v>1528.6948300000001</v>
      </c>
      <c r="L9" s="26">
        <v>664.60738000000003</v>
      </c>
      <c r="M9" s="26">
        <v>103.33466242999999</v>
      </c>
      <c r="N9" s="22">
        <f>Tabla1[[#This Row],[Total entregas a cta. impuestos cedidos
(10)=(1)+(2)+(9)]]+Tabla1[[#This Row],[Entregas a cuenta Fondo de Suficiencia Global
(11)]]+Tabla1[[#This Row],[Entregas a cuenta Fondo de Garantía
(12)]]</f>
        <v>2296.6368724300005</v>
      </c>
    </row>
    <row r="10" spans="1:14" ht="18" customHeight="1" thickBot="1" x14ac:dyDescent="0.25">
      <c r="A10" s="16" t="s">
        <v>5</v>
      </c>
      <c r="B10" s="11">
        <v>430.24509</v>
      </c>
      <c r="C10" s="11">
        <v>307.42978999999997</v>
      </c>
      <c r="D10" s="11">
        <v>3.1549099999999997</v>
      </c>
      <c r="E10" s="11">
        <v>8.3809999999999996E-2</v>
      </c>
      <c r="F10" s="11">
        <v>1.4305999999999999</v>
      </c>
      <c r="G10" s="11">
        <v>29.547939999999997</v>
      </c>
      <c r="H10" s="11">
        <v>59.9771</v>
      </c>
      <c r="I10" s="11">
        <v>8.0182900000000004</v>
      </c>
      <c r="J10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102.21265</v>
      </c>
      <c r="K10" s="26">
        <f>Tabla1[[#This Row],[Tarifa autonómica del IRPF
(1)]]+Tabla1[[#This Row],[Impuesto sobre el Valor Añadido
(2)]]+Tabla1[[#This Row],[Total II.EE.
(9)=(3)+…+(8)]]</f>
        <v>839.88752999999997</v>
      </c>
      <c r="L10" s="26">
        <v>287.80122999999998</v>
      </c>
      <c r="M10" s="26">
        <v>127.34863711</v>
      </c>
      <c r="N10" s="22">
        <f>Tabla1[[#This Row],[Total entregas a cta. impuestos cedidos
(10)=(1)+(2)+(9)]]+Tabla1[[#This Row],[Entregas a cuenta Fondo de Suficiencia Global
(11)]]+Tabla1[[#This Row],[Entregas a cuenta Fondo de Garantía
(12)]]</f>
        <v>1255.03739711</v>
      </c>
    </row>
    <row r="11" spans="1:14" ht="18" customHeight="1" thickBot="1" x14ac:dyDescent="0.25">
      <c r="A11" s="16" t="s">
        <v>6</v>
      </c>
      <c r="B11" s="11">
        <v>1432.2354399999999</v>
      </c>
      <c r="C11" s="11">
        <v>1343.78521</v>
      </c>
      <c r="D11" s="11">
        <v>15.16217</v>
      </c>
      <c r="E11" s="11">
        <v>0.42931999999999998</v>
      </c>
      <c r="F11" s="11">
        <v>7.6438300000000003</v>
      </c>
      <c r="G11" s="11">
        <v>141.60311999999999</v>
      </c>
      <c r="H11" s="11">
        <v>353.19871000000001</v>
      </c>
      <c r="I11" s="11">
        <v>45.935400000000001</v>
      </c>
      <c r="J11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563.97254999999996</v>
      </c>
      <c r="K11" s="26">
        <f>Tabla1[[#This Row],[Tarifa autonómica del IRPF
(1)]]+Tabla1[[#This Row],[Impuesto sobre el Valor Añadido
(2)]]+Tabla1[[#This Row],[Total II.EE.
(9)=(3)+…+(8)]]</f>
        <v>3339.9931999999999</v>
      </c>
      <c r="L11" s="26">
        <v>-272.33985999999999</v>
      </c>
      <c r="M11" s="26">
        <v>1136.0594757600002</v>
      </c>
      <c r="N11" s="22">
        <f>Tabla1[[#This Row],[Total entregas a cta. impuestos cedidos
(10)=(1)+(2)+(9)]]+Tabla1[[#This Row],[Entregas a cuenta Fondo de Suficiencia Global
(11)]]+Tabla1[[#This Row],[Entregas a cuenta Fondo de Garantía
(12)]]</f>
        <v>4203.71281576</v>
      </c>
    </row>
    <row r="12" spans="1:14" ht="18" customHeight="1" thickBot="1" x14ac:dyDescent="0.25">
      <c r="A12" s="16" t="s">
        <v>18</v>
      </c>
      <c r="B12" s="11">
        <v>6210.5812699999997</v>
      </c>
      <c r="C12" s="11">
        <v>5087.3550599999999</v>
      </c>
      <c r="D12" s="11">
        <v>59.211260000000003</v>
      </c>
      <c r="E12" s="11">
        <v>1.6400299999999999</v>
      </c>
      <c r="F12" s="11">
        <v>24.16301</v>
      </c>
      <c r="G12" s="11">
        <v>519.38162999999997</v>
      </c>
      <c r="H12" s="11">
        <v>859.71539000000007</v>
      </c>
      <c r="I12" s="11">
        <v>135.96158</v>
      </c>
      <c r="J12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1600.0728999999999</v>
      </c>
      <c r="K12" s="26">
        <f>Tabla1[[#This Row],[Tarifa autonómica del IRPF
(1)]]+Tabla1[[#This Row],[Impuesto sobre el Valor Añadido
(2)]]+Tabla1[[#This Row],[Total II.EE.
(9)=(3)+…+(8)]]</f>
        <v>12898.00923</v>
      </c>
      <c r="L12" s="26">
        <v>-1956.89869</v>
      </c>
      <c r="M12" s="26">
        <v>1902.9707462599999</v>
      </c>
      <c r="N12" s="22">
        <f>Tabla1[[#This Row],[Total entregas a cta. impuestos cedidos
(10)=(1)+(2)+(9)]]+Tabla1[[#This Row],[Entregas a cuenta Fondo de Suficiencia Global
(11)]]+Tabla1[[#This Row],[Entregas a cuenta Fondo de Garantía
(12)]]</f>
        <v>12844.08128626</v>
      </c>
    </row>
    <row r="13" spans="1:14" ht="18" customHeight="1" thickBot="1" x14ac:dyDescent="0.25">
      <c r="A13" s="16" t="s">
        <v>7</v>
      </c>
      <c r="B13" s="11">
        <v>1953.1565000000001</v>
      </c>
      <c r="C13" s="11">
        <v>1367.3911599999999</v>
      </c>
      <c r="D13" s="11">
        <v>16.743200000000002</v>
      </c>
      <c r="E13" s="11">
        <v>0.43768000000000001</v>
      </c>
      <c r="F13" s="11">
        <v>6.3920699999999995</v>
      </c>
      <c r="G13" s="11">
        <v>130.49687</v>
      </c>
      <c r="H13" s="11">
        <v>317.56415999999996</v>
      </c>
      <c r="I13" s="11">
        <v>52.517470000000003</v>
      </c>
      <c r="J13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524.15144999999995</v>
      </c>
      <c r="K13" s="26">
        <f>Tabla1[[#This Row],[Tarifa autonómica del IRPF
(1)]]+Tabla1[[#This Row],[Impuesto sobre el Valor Añadido
(2)]]+Tabla1[[#This Row],[Total II.EE.
(9)=(3)+…+(8)]]</f>
        <v>3844.69911</v>
      </c>
      <c r="L13" s="26">
        <v>375.05498</v>
      </c>
      <c r="M13" s="26">
        <v>359.33515111999998</v>
      </c>
      <c r="N13" s="22">
        <f>Tabla1[[#This Row],[Total entregas a cta. impuestos cedidos
(10)=(1)+(2)+(9)]]+Tabla1[[#This Row],[Entregas a cuenta Fondo de Suficiencia Global
(11)]]+Tabla1[[#This Row],[Entregas a cuenta Fondo de Garantía
(12)]]</f>
        <v>4579.0892411200002</v>
      </c>
    </row>
    <row r="14" spans="1:14" ht="18" customHeight="1" thickBot="1" x14ac:dyDescent="0.25">
      <c r="A14" s="16" t="s">
        <v>8</v>
      </c>
      <c r="B14" s="11">
        <v>1968.52856</v>
      </c>
      <c r="C14" s="11">
        <v>1759.1218100000001</v>
      </c>
      <c r="D14" s="11">
        <v>20.079049999999999</v>
      </c>
      <c r="E14" s="11">
        <v>0.40345999999999999</v>
      </c>
      <c r="F14" s="11">
        <v>9.1176899999999996</v>
      </c>
      <c r="G14" s="11">
        <v>196.08368999999999</v>
      </c>
      <c r="H14" s="11">
        <v>488.69996999999995</v>
      </c>
      <c r="I14" s="11">
        <v>58.269260000000003</v>
      </c>
      <c r="J14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772.65311999999994</v>
      </c>
      <c r="K14" s="26">
        <f>Tabla1[[#This Row],[Tarifa autonómica del IRPF
(1)]]+Tabla1[[#This Row],[Impuesto sobre el Valor Añadido
(2)]]+Tabla1[[#This Row],[Total II.EE.
(9)=(3)+…+(8)]]</f>
        <v>4500.3034900000002</v>
      </c>
      <c r="L14" s="26">
        <v>107.06686999999999</v>
      </c>
      <c r="M14" s="26">
        <v>1794.2681801000001</v>
      </c>
      <c r="N14" s="22">
        <f>Tabla1[[#This Row],[Total entregas a cta. impuestos cedidos
(10)=(1)+(2)+(9)]]+Tabla1[[#This Row],[Entregas a cuenta Fondo de Suficiencia Global
(11)]]+Tabla1[[#This Row],[Entregas a cuenta Fondo de Garantía
(12)]]</f>
        <v>6401.6385400999998</v>
      </c>
    </row>
    <row r="15" spans="1:14" ht="18" customHeight="1" thickBot="1" x14ac:dyDescent="0.25">
      <c r="A15" s="16" t="s">
        <v>9</v>
      </c>
      <c r="B15" s="11">
        <v>2053.5060199999998</v>
      </c>
      <c r="C15" s="11">
        <v>0</v>
      </c>
      <c r="D15" s="11">
        <v>21.181660000000001</v>
      </c>
      <c r="E15" s="11">
        <v>0.56928000000000001</v>
      </c>
      <c r="F15" s="11">
        <v>9.22058</v>
      </c>
      <c r="G15" s="11">
        <v>0</v>
      </c>
      <c r="H15" s="11">
        <v>0</v>
      </c>
      <c r="I15" s="11">
        <v>45.16816</v>
      </c>
      <c r="J15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76.139679999999998</v>
      </c>
      <c r="K15" s="26">
        <f>Tabla1[[#This Row],[Tarifa autonómica del IRPF
(1)]]+Tabla1[[#This Row],[Impuesto sobre el Valor Añadido
(2)]]+Tabla1[[#This Row],[Total II.EE.
(9)=(3)+…+(8)]]</f>
        <v>2129.6457</v>
      </c>
      <c r="L15" s="26">
        <v>101.72799999999999</v>
      </c>
      <c r="M15" s="26">
        <v>3838.17063508</v>
      </c>
      <c r="N15" s="22">
        <f>Tabla1[[#This Row],[Total entregas a cta. impuestos cedidos
(10)=(1)+(2)+(9)]]+Tabla1[[#This Row],[Entregas a cuenta Fondo de Suficiencia Global
(11)]]+Tabla1[[#This Row],[Entregas a cuenta Fondo de Garantía
(12)]]</f>
        <v>6069.5443350799997</v>
      </c>
    </row>
    <row r="16" spans="1:14" ht="18" customHeight="1" thickBot="1" x14ac:dyDescent="0.25">
      <c r="A16" s="16" t="s">
        <v>10</v>
      </c>
      <c r="B16" s="11">
        <v>864.81543999999997</v>
      </c>
      <c r="C16" s="11">
        <v>848.71019999999999</v>
      </c>
      <c r="D16" s="11">
        <v>9.6796900000000008</v>
      </c>
      <c r="E16" s="11">
        <v>0.20716999999999999</v>
      </c>
      <c r="F16" s="11">
        <v>4.8795600000000006</v>
      </c>
      <c r="G16" s="11">
        <v>100.33403</v>
      </c>
      <c r="H16" s="11">
        <v>247.07943</v>
      </c>
      <c r="I16" s="11">
        <v>23.583320000000001</v>
      </c>
      <c r="J16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385.76320000000004</v>
      </c>
      <c r="K16" s="26">
        <f>Tabla1[[#This Row],[Tarifa autonómica del IRPF
(1)]]+Tabla1[[#This Row],[Impuesto sobre el Valor Añadido
(2)]]+Tabla1[[#This Row],[Total II.EE.
(9)=(3)+…+(8)]]</f>
        <v>2099.2888399999997</v>
      </c>
      <c r="L16" s="26">
        <v>603.44001000000003</v>
      </c>
      <c r="M16" s="26">
        <v>1161.95310204</v>
      </c>
      <c r="N16" s="22">
        <f>Tabla1[[#This Row],[Total entregas a cta. impuestos cedidos
(10)=(1)+(2)+(9)]]+Tabla1[[#This Row],[Entregas a cuenta Fondo de Suficiencia Global
(11)]]+Tabla1[[#This Row],[Entregas a cuenta Fondo de Garantía
(12)]]</f>
        <v>3864.6819520399995</v>
      </c>
    </row>
    <row r="17" spans="1:14" ht="18" customHeight="1" thickBot="1" x14ac:dyDescent="0.25">
      <c r="A17" s="16" t="s">
        <v>11</v>
      </c>
      <c r="B17" s="11">
        <v>1912.5183200000001</v>
      </c>
      <c r="C17" s="11">
        <v>1636.5768</v>
      </c>
      <c r="D17" s="11">
        <v>14.110790000000001</v>
      </c>
      <c r="E17" s="11">
        <v>0.51375999999999999</v>
      </c>
      <c r="F17" s="11">
        <v>6.0500600000000002</v>
      </c>
      <c r="G17" s="11">
        <v>150.83135000000001</v>
      </c>
      <c r="H17" s="11">
        <v>224.01813000000001</v>
      </c>
      <c r="I17" s="11">
        <v>31.652080000000002</v>
      </c>
      <c r="J17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427.17617000000001</v>
      </c>
      <c r="K17" s="26">
        <f>Tabla1[[#This Row],[Tarifa autonómica del IRPF
(1)]]+Tabla1[[#This Row],[Impuesto sobre el Valor Añadido
(2)]]+Tabla1[[#This Row],[Total II.EE.
(9)=(3)+…+(8)]]</f>
        <v>3976.2712900000001</v>
      </c>
      <c r="L17" s="26">
        <v>-946.20253000000002</v>
      </c>
      <c r="M17" s="26">
        <v>-295.98266728999999</v>
      </c>
      <c r="N17" s="22">
        <f>Tabla1[[#This Row],[Total entregas a cta. impuestos cedidos
(10)=(1)+(2)+(9)]]+Tabla1[[#This Row],[Entregas a cuenta Fondo de Suficiencia Global
(11)]]+Tabla1[[#This Row],[Entregas a cuenta Fondo de Garantía
(12)]]</f>
        <v>2734.0860927100002</v>
      </c>
    </row>
    <row r="18" spans="1:14" ht="18" customHeight="1" thickBot="1" x14ac:dyDescent="0.25">
      <c r="A18" s="16" t="s">
        <v>19</v>
      </c>
      <c r="B18" s="11">
        <v>15051.60713</v>
      </c>
      <c r="C18" s="11">
        <v>9292.8573100000012</v>
      </c>
      <c r="D18" s="11">
        <v>80.736999999999995</v>
      </c>
      <c r="E18" s="11">
        <v>2.4523999999999999</v>
      </c>
      <c r="F18" s="11">
        <v>33.633710000000001</v>
      </c>
      <c r="G18" s="11">
        <v>502.72894000000002</v>
      </c>
      <c r="H18" s="11">
        <v>849.76035999999999</v>
      </c>
      <c r="I18" s="11">
        <v>137.89557000000002</v>
      </c>
      <c r="J18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1607.2079800000001</v>
      </c>
      <c r="K18" s="26">
        <f>Tabla1[[#This Row],[Tarifa autonómica del IRPF
(1)]]+Tabla1[[#This Row],[Impuesto sobre el Valor Añadido
(2)]]+Tabla1[[#This Row],[Total II.EE.
(9)=(3)+…+(8)]]</f>
        <v>25951.672420000003</v>
      </c>
      <c r="L18" s="26">
        <v>-1018.9598000000001</v>
      </c>
      <c r="M18" s="26">
        <v>-6126.2617562300002</v>
      </c>
      <c r="N18" s="22">
        <f>Tabla1[[#This Row],[Total entregas a cta. impuestos cedidos
(10)=(1)+(2)+(9)]]+Tabla1[[#This Row],[Entregas a cuenta Fondo de Suficiencia Global
(11)]]+Tabla1[[#This Row],[Entregas a cuenta Fondo de Garantía
(12)]]</f>
        <v>18806.450863770002</v>
      </c>
    </row>
    <row r="19" spans="1:14" ht="18" customHeight="1" thickBot="1" x14ac:dyDescent="0.25">
      <c r="A19" s="16" t="s">
        <v>12</v>
      </c>
      <c r="B19" s="11">
        <v>2961.0906199999999</v>
      </c>
      <c r="C19" s="11">
        <v>2378.79268</v>
      </c>
      <c r="D19" s="11">
        <v>34.266269999999999</v>
      </c>
      <c r="E19" s="11">
        <v>0.83626</v>
      </c>
      <c r="F19" s="11">
        <v>11.675879999999999</v>
      </c>
      <c r="G19" s="11">
        <v>215.81144</v>
      </c>
      <c r="H19" s="11">
        <v>660.06762000000003</v>
      </c>
      <c r="I19" s="11">
        <v>67.790600000000012</v>
      </c>
      <c r="J19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990.44807000000014</v>
      </c>
      <c r="K19" s="26">
        <f>Tabla1[[#This Row],[Tarifa autonómica del IRPF
(1)]]+Tabla1[[#This Row],[Impuesto sobre el Valor Añadido
(2)]]+Tabla1[[#This Row],[Total II.EE.
(9)=(3)+…+(8)]]</f>
        <v>6330.3313699999999</v>
      </c>
      <c r="L19" s="26">
        <v>586.89159999999993</v>
      </c>
      <c r="M19" s="26">
        <v>1344.5327132000002</v>
      </c>
      <c r="N19" s="31">
        <f>Tabla1[[#This Row],[Total entregas a cta. impuestos cedidos
(10)=(1)+(2)+(9)]]+Tabla1[[#This Row],[Entregas a cuenta Fondo de Suficiencia Global
(11)]]+Tabla1[[#This Row],[Entregas a cuenta Fondo de Garantía
(12)]]</f>
        <v>8261.7556832000009</v>
      </c>
    </row>
    <row r="20" spans="1:14" ht="18" customHeight="1" thickBot="1" x14ac:dyDescent="0.25">
      <c r="A20" s="6" t="s">
        <v>13</v>
      </c>
      <c r="B20" s="10">
        <f>SUBTOTAL(109,B5:B19)</f>
        <v>63377.129240000009</v>
      </c>
      <c r="C20" s="10">
        <f t="shared" ref="C20:J20" si="0">SUBTOTAL(109,C5:C19)</f>
        <v>44516.010019999994</v>
      </c>
      <c r="D20" s="10">
        <f t="shared" si="0"/>
        <v>525.20160999999996</v>
      </c>
      <c r="E20" s="10">
        <f t="shared" si="0"/>
        <v>14.778390000000002</v>
      </c>
      <c r="F20" s="10">
        <f t="shared" si="0"/>
        <v>209.73961000000003</v>
      </c>
      <c r="G20" s="10">
        <f t="shared" si="0"/>
        <v>3963.4531999999995</v>
      </c>
      <c r="H20" s="10">
        <f t="shared" si="0"/>
        <v>7795.8108199999997</v>
      </c>
      <c r="I20" s="10">
        <f t="shared" si="0"/>
        <v>1163.17671</v>
      </c>
      <c r="J20" s="10">
        <f t="shared" si="0"/>
        <v>13672.160339999997</v>
      </c>
      <c r="K20" s="27">
        <f t="shared" ref="K20" si="1">SUBTOTAL(109,K5:K19)</f>
        <v>121565.2996</v>
      </c>
      <c r="L20" s="28">
        <f t="shared" ref="L20" si="2">SUBTOTAL(109,L5:L19)</f>
        <v>1474.0533299999997</v>
      </c>
      <c r="M20" s="28">
        <f t="shared" ref="M20" si="3">SUBTOTAL(109,M5:M19)</f>
        <v>12444.169499999998</v>
      </c>
      <c r="N20" s="23">
        <f t="shared" ref="N20" si="4">SUBTOTAL(109,N5:N19)</f>
        <v>135483.52243000001</v>
      </c>
    </row>
    <row r="21" spans="1:14" ht="18" customHeight="1" thickBot="1" x14ac:dyDescent="0.25">
      <c r="A21" s="17" t="s">
        <v>14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0</v>
      </c>
      <c r="K21" s="25">
        <f>Tabla1[[#This Row],[Tarifa autonómica del IRPF
(1)]]+Tabla1[[#This Row],[Impuesto sobre el Valor Añadido
(2)]]+Tabla1[[#This Row],[Total II.EE.
(9)=(3)+…+(8)]]</f>
        <v>0</v>
      </c>
      <c r="L21" s="25">
        <v>38.391109999999998</v>
      </c>
      <c r="M21" s="25">
        <v>0</v>
      </c>
      <c r="N21" s="21">
        <f>Tabla1[[#This Row],[Total entregas a cta. impuestos cedidos
(10)=(1)+(2)+(9)]]+Tabla1[[#This Row],[Entregas a cuenta Fondo de Suficiencia Global
(11)]]+Tabla1[[#This Row],[Entregas a cuenta Fondo de Garantía
(12)]]</f>
        <v>38.391109999999998</v>
      </c>
    </row>
    <row r="22" spans="1:14" ht="18" customHeight="1" thickBot="1" x14ac:dyDescent="0.25">
      <c r="A22" s="16" t="s">
        <v>15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0</v>
      </c>
      <c r="K22" s="25">
        <f>Tabla1[[#This Row],[Tarifa autonómica del IRPF
(1)]]+Tabla1[[#This Row],[Impuesto sobre el Valor Añadido
(2)]]+Tabla1[[#This Row],[Total II.EE.
(9)=(3)+…+(8)]]</f>
        <v>0</v>
      </c>
      <c r="L22" s="25">
        <v>47.945519999999995</v>
      </c>
      <c r="M22" s="25">
        <v>0</v>
      </c>
      <c r="N22" s="22">
        <f>Tabla1[[#This Row],[Total entregas a cta. impuestos cedidos
(10)=(1)+(2)+(9)]]+Tabla1[[#This Row],[Entregas a cuenta Fondo de Suficiencia Global
(11)]]+Tabla1[[#This Row],[Entregas a cuenta Fondo de Garantía
(12)]]</f>
        <v>47.945519999999995</v>
      </c>
    </row>
    <row r="23" spans="1:14" ht="18" customHeight="1" thickBot="1" x14ac:dyDescent="0.25">
      <c r="A23" s="18" t="s">
        <v>16</v>
      </c>
      <c r="B23" s="19">
        <f>B21+B22</f>
        <v>0</v>
      </c>
      <c r="C23" s="19">
        <f t="shared" ref="C23:K23" si="5">C21+C22</f>
        <v>0</v>
      </c>
      <c r="D23" s="19">
        <f t="shared" si="5"/>
        <v>0</v>
      </c>
      <c r="E23" s="19">
        <f t="shared" si="5"/>
        <v>0</v>
      </c>
      <c r="F23" s="19">
        <f t="shared" si="5"/>
        <v>0</v>
      </c>
      <c r="G23" s="19">
        <f t="shared" si="5"/>
        <v>0</v>
      </c>
      <c r="H23" s="19">
        <f t="shared" si="5"/>
        <v>0</v>
      </c>
      <c r="I23" s="19">
        <f t="shared" si="5"/>
        <v>0</v>
      </c>
      <c r="J23" s="19">
        <f t="shared" si="5"/>
        <v>0</v>
      </c>
      <c r="K23" s="19">
        <f t="shared" si="5"/>
        <v>0</v>
      </c>
      <c r="L23" s="29">
        <f t="shared" ref="L23" si="6">L21+L22</f>
        <v>86.336629999999985</v>
      </c>
      <c r="M23" s="29">
        <f t="shared" ref="M23" si="7">M21+M22</f>
        <v>0</v>
      </c>
      <c r="N23" s="30">
        <f t="shared" ref="N23" si="8">N21+N22</f>
        <v>86.336629999999985</v>
      </c>
    </row>
    <row r="24" spans="1:14" ht="18" customHeight="1" x14ac:dyDescent="0.2">
      <c r="A24" s="6" t="s">
        <v>20</v>
      </c>
      <c r="B24" s="10">
        <f>B20+B23</f>
        <v>63377.129240000009</v>
      </c>
      <c r="C24" s="10">
        <f t="shared" ref="C24:N24" si="9">C20+C23</f>
        <v>44516.010019999994</v>
      </c>
      <c r="D24" s="10">
        <f t="shared" si="9"/>
        <v>525.20160999999996</v>
      </c>
      <c r="E24" s="10">
        <f t="shared" si="9"/>
        <v>14.778390000000002</v>
      </c>
      <c r="F24" s="10">
        <f t="shared" si="9"/>
        <v>209.73961000000003</v>
      </c>
      <c r="G24" s="10">
        <f t="shared" si="9"/>
        <v>3963.4531999999995</v>
      </c>
      <c r="H24" s="10">
        <f t="shared" si="9"/>
        <v>7795.8108199999997</v>
      </c>
      <c r="I24" s="10">
        <f t="shared" si="9"/>
        <v>1163.17671</v>
      </c>
      <c r="J24" s="10">
        <f t="shared" si="9"/>
        <v>13672.160339999997</v>
      </c>
      <c r="K24" s="10">
        <f t="shared" si="9"/>
        <v>121565.2996</v>
      </c>
      <c r="L24" s="10">
        <f t="shared" si="9"/>
        <v>1560.3899599999997</v>
      </c>
      <c r="M24" s="10">
        <f t="shared" si="9"/>
        <v>12444.169499999998</v>
      </c>
      <c r="N24" s="10">
        <f t="shared" si="9"/>
        <v>135569.85906000002</v>
      </c>
    </row>
    <row r="25" spans="1:14" x14ac:dyDescent="0.2">
      <c r="A25" s="24" t="s">
        <v>36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3"/>
      <c r="M25" s="3"/>
      <c r="N25" s="3"/>
    </row>
    <row r="26" spans="1:14" x14ac:dyDescent="0.2"/>
  </sheetData>
  <printOptions horizontalCentered="1" verticalCentered="1"/>
  <pageMargins left="0.59055118110236227" right="0.59055118110236227" top="0.39370078740157483" bottom="0.51181102362204722" header="0" footer="0"/>
  <pageSetup paperSize="9" scale="67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46</Value>
      <Value>123</Value>
      <Value>110</Value>
    </MinhacCategoriasPorOrganigrama>
    <MinPortalIdiomaDocumentos xmlns="25d85ab0-3809-4eca-a8fb-a26131ff49e9">Español</MinPortalIdiomaDocumentos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2025-01-12T23:00:00+00:00</MinhacFechaInfo>
    <MinhacCategoriasGeneral xmlns="25d85ab0-3809-4eca-a8fb-a26131ff49e9">
      <Value>177</Value>
      <Value>22</Value>
      <Value>186</Value>
    </MinhacCategoriasGeneral>
  </documentManagement>
</p:properties>
</file>

<file path=customXml/itemProps1.xml><?xml version="1.0" encoding="utf-8"?>
<ds:datastoreItem xmlns:ds="http://schemas.openxmlformats.org/officeDocument/2006/customXml" ds:itemID="{3A13023B-6E25-4FB1-BF84-D743D63A18FD}"/>
</file>

<file path=customXml/itemProps2.xml><?xml version="1.0" encoding="utf-8"?>
<ds:datastoreItem xmlns:ds="http://schemas.openxmlformats.org/officeDocument/2006/customXml" ds:itemID="{36FF8D01-3716-403A-8B04-9E5FBD80C43B}"/>
</file>

<file path=customXml/itemProps3.xml><?xml version="1.0" encoding="utf-8"?>
<ds:datastoreItem xmlns:ds="http://schemas.openxmlformats.org/officeDocument/2006/customXml" ds:itemID="{5C3D0021-B977-4364-A3BB-0EAA6C16E3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Entrega a Cuenta 2025</vt:lpstr>
      <vt:lpstr>'Entrega a Cuenta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Financiación a CCAA por entregas a cuenta.</dc:title>
  <dc:creator/>
  <cp:lastModifiedBy/>
  <dcterms:created xsi:type="dcterms:W3CDTF">2023-12-21T12:42:10Z</dcterms:created>
  <dcterms:modified xsi:type="dcterms:W3CDTF">2025-01-10T11:36:48Z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6" name="MinhacIdioma_Noticia_Prensa">
    <vt:lpwstr>Castellano</vt:lpwstr>
  </property>
</Properties>
</file>