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35.xml" ContentType="application/vnd.openxmlformats-officedocument.drawing+xml"/>
  <Override PartName="/xl/drawings/drawing34.xml" ContentType="application/vnd.openxmlformats-officedocument.drawing+xml"/>
  <Override PartName="/xl/drawings/drawing33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worksheets/sheet2.xml" ContentType="application/vnd.openxmlformats-officedocument.spreadsheetml.workshee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worksheets/sheet3.xml" ContentType="application/vnd.openxmlformats-officedocument.spreadsheetml.worksheet+xml"/>
  <Override PartName="/xl/drawings/drawing28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4.xml" ContentType="application/vnd.openxmlformats-officedocument.drawing+xml"/>
  <Override PartName="/xl/worksheets/sheet37.xml" ContentType="application/vnd.openxmlformats-officedocument.spreadsheetml.worksheet+xml"/>
  <Override PartName="/xl/drawings/drawing15.xml" ContentType="application/vnd.openxmlformats-officedocument.drawing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6.xml" ContentType="application/vnd.openxmlformats-officedocument.drawing+xml"/>
  <Override PartName="/xl/worksheets/sheet36.xml" ContentType="application/vnd.openxmlformats-officedocument.spreadsheetml.worksheet+xml"/>
  <Override PartName="/xl/drawings/drawing10.xml" ContentType="application/vnd.openxmlformats-officedocument.drawing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drawings/drawing3.xml" ContentType="application/vnd.openxmlformats-officedocument.drawing+xml"/>
  <Override PartName="/xl/drawings/drawing27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43.xml" ContentType="application/vnd.openxmlformats-officedocument.spreadsheetml.worksheet+xml"/>
  <Override PartName="/xl/drawings/drawing8.xml" ContentType="application/vnd.openxmlformats-officedocument.drawing+xml"/>
  <Override PartName="/xl/worksheets/sheet44.xml" ContentType="application/vnd.openxmlformats-officedocument.spreadsheetml.worksheet+xml"/>
  <Override PartName="/xl/drawings/drawing7.xml" ContentType="application/vnd.openxmlformats-officedocument.drawing+xml"/>
  <Override PartName="/xl/worksheets/sheet45.xml" ContentType="application/vnd.openxmlformats-officedocument.spreadsheetml.worksheet+xml"/>
  <Override PartName="/xl/drawings/drawing6.xml" ContentType="application/vnd.openxmlformats-officedocument.drawing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drawings/drawing18.xml" ContentType="application/vnd.openxmlformats-officedocument.drawing+xml"/>
  <Override PartName="/xl/worksheets/sheet12.xml" ContentType="application/vnd.openxmlformats-officedocument.spreadsheetml.worksheet+xml"/>
  <Override PartName="/xl/drawings/drawing24.xml" ContentType="application/vnd.openxmlformats-officedocument.drawing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3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drawings/drawing25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26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drawings/drawing19.xml" ContentType="application/vnd.openxmlformats-officedocument.drawing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drawings/drawing21.xml" ContentType="application/vnd.openxmlformats-officedocument.drawing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un\LIQUIDACIONES\Liquidación 2016\WEB\"/>
    </mc:Choice>
  </mc:AlternateContent>
  <bookViews>
    <workbookView xWindow="120" yWindow="132" windowWidth="18912" windowHeight="11760" tabRatio="899"/>
  </bookViews>
  <sheets>
    <sheet name="Índice" sheetId="34" r:id="rId1"/>
    <sheet name="1.1.1. IRPF" sheetId="10" r:id="rId2"/>
    <sheet name="1.1.2. IRPF" sheetId="51" r:id="rId3"/>
    <sheet name="1.2. IVA" sheetId="52" r:id="rId4"/>
    <sheet name="1.3. Alcohol y Beb." sheetId="13" r:id="rId5"/>
    <sheet name="1.4. P. Interm." sheetId="53" r:id="rId6"/>
    <sheet name="1.5. Cerveza" sheetId="54" r:id="rId7"/>
    <sheet name="1.6.1 Tabacos (I)" sheetId="30" r:id="rId8"/>
    <sheet name="1.6.1 Tabacos (II)" sheetId="85" r:id="rId9"/>
    <sheet name="1.6.1 Tabacos (III)" sheetId="82" r:id="rId10"/>
    <sheet name="1.6.1 Tabacos (IV)" sheetId="86" r:id="rId11"/>
    <sheet name="1.6.1 Tabacos (V) " sheetId="84" r:id="rId12"/>
    <sheet name="1.6.1 Tabacos (VI)" sheetId="87" r:id="rId13"/>
    <sheet name="1.6.1 Tabacos (VII)" sheetId="81" r:id="rId14"/>
    <sheet name="1.6.2 Tabacos" sheetId="55" r:id="rId15"/>
    <sheet name="1.7.1 Hidrocarburos (I) " sheetId="29" r:id="rId16"/>
    <sheet name="1.7.1 Hidrocarburos (II)" sheetId="80" r:id="rId17"/>
    <sheet name="1.7.2 Hidrocarburos" sheetId="56" r:id="rId18"/>
    <sheet name="1.8.1 Electricidad" sheetId="32" r:id="rId19"/>
    <sheet name="1.8.2. Electricidad" sheetId="18" r:id="rId20"/>
    <sheet name="1.9.1. Pobl. ajustada" sheetId="19" r:id="rId21"/>
    <sheet name="1.9.2. ITE Definitivo" sheetId="20" r:id="rId22"/>
    <sheet name="1.9.2.2 Variación ITE" sheetId="31" r:id="rId23"/>
    <sheet name="1.9.3.1.TFG" sheetId="71" r:id="rId24"/>
    <sheet name="1.9.3.2 TFG" sheetId="59" r:id="rId25"/>
    <sheet name="1.9.3.3 TFG" sheetId="58" r:id="rId26"/>
    <sheet name="1.9.3.4 TFG" sheetId="57" r:id="rId27"/>
    <sheet name="1.9.4 Liq TFG " sheetId="72" r:id="rId28"/>
    <sheet name="1.10. Fondo de Suficiencia" sheetId="23" r:id="rId29"/>
    <sheet name="2.1.1 Fondo Cooperación" sheetId="36" r:id="rId30"/>
    <sheet name="2.1.2.1 PIB media" sheetId="63" r:id="rId31"/>
    <sheet name="2.1.2.2  Densidad pob media" sheetId="64" r:id="rId32"/>
    <sheet name="2.1.2.3 CCAA beneficiarias" sheetId="65" r:id="rId33"/>
    <sheet name="2.1.3 Reparto 1º F.Coop" sheetId="40" r:id="rId34"/>
    <sheet name="2.1.3.2 Reparto 2º F.Coop" sheetId="67" r:id="rId35"/>
    <sheet name="2.1.3.3 Reparto F.Cooperación" sheetId="66" r:id="rId36"/>
    <sheet name="2.2.1 Recursos financieros" sheetId="46" r:id="rId37"/>
    <sheet name="2.2.2 Cap Fiscal" sheetId="45" r:id="rId38"/>
    <sheet name="2.2.3 Finan homogénea" sheetId="43" r:id="rId39"/>
    <sheet name="2.2.4.1 Reparto 1º F.Compet" sheetId="42" r:id="rId40"/>
    <sheet name="2.2.4.2 Reparto 2º F.Compet" sheetId="69" r:id="rId41"/>
    <sheet name="2.2.4.3 Aplicación F.Competit" sheetId="70" r:id="rId42"/>
    <sheet name="2.2.4.4.Part.F.Compet." sheetId="74" r:id="rId43"/>
    <sheet name="2.3 Disp. Adicional" sheetId="37" r:id="rId44"/>
    <sheet name="3. Liquidación definitiva" sheetId="28" r:id="rId45"/>
  </sheets>
  <externalReferences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5" localSheetId="2">'[1]REGIONALIZACION ESTIMADA 1.990'!#REF!</definedName>
    <definedName name="\5" localSheetId="3">'[1]REGIONALIZACION ESTIMADA 1.990'!#REF!</definedName>
    <definedName name="\5" localSheetId="5">'[1]REGIONALIZACION ESTIMADA 1.990'!#REF!</definedName>
    <definedName name="\5" localSheetId="6">'[1]REGIONALIZACION ESTIMADA 1.990'!#REF!</definedName>
    <definedName name="\5" localSheetId="8">'[1]REGIONALIZACION ESTIMADA 1.990'!#REF!</definedName>
    <definedName name="\5" localSheetId="9">'[1]REGIONALIZACION ESTIMADA 1.990'!#REF!</definedName>
    <definedName name="\5" localSheetId="10">'[1]REGIONALIZACION ESTIMADA 1.990'!#REF!</definedName>
    <definedName name="\5" localSheetId="11">'[1]REGIONALIZACION ESTIMADA 1.990'!#REF!</definedName>
    <definedName name="\5" localSheetId="12">'[1]REGIONALIZACION ESTIMADA 1.990'!#REF!</definedName>
    <definedName name="\5" localSheetId="13">'[1]REGIONALIZACION ESTIMADA 1.990'!#REF!</definedName>
    <definedName name="\5" localSheetId="14">'[1]REGIONALIZACION ESTIMADA 1.990'!#REF!</definedName>
    <definedName name="\5" localSheetId="16">'[1]REGIONALIZACION ESTIMADA 1.990'!#REF!</definedName>
    <definedName name="\5" localSheetId="17">'[1]REGIONALIZACION ESTIMADA 1.990'!#REF!</definedName>
    <definedName name="\5" localSheetId="22">'[1]REGIONALIZACION ESTIMADA 1.990'!#REF!</definedName>
    <definedName name="\5" localSheetId="23">'[1]REGIONALIZACION ESTIMADA 1.990'!#REF!</definedName>
    <definedName name="\5" localSheetId="27">'[1]REGIONALIZACION ESTIMADA 1.990'!#REF!</definedName>
    <definedName name="\5" localSheetId="29">'[1]REGIONALIZACION ESTIMADA 1.990'!#REF!</definedName>
    <definedName name="\5" localSheetId="30">'[1]REGIONALIZACION ESTIMADA 1.990'!#REF!</definedName>
    <definedName name="\5" localSheetId="31">'[1]REGIONALIZACION ESTIMADA 1.990'!#REF!</definedName>
    <definedName name="\5" localSheetId="32">'[1]REGIONALIZACION ESTIMADA 1.990'!#REF!</definedName>
    <definedName name="\5" localSheetId="34">'[1]REGIONALIZACION ESTIMADA 1.990'!#REF!</definedName>
    <definedName name="\5" localSheetId="35">'[1]REGIONALIZACION ESTIMADA 1.990'!#REF!</definedName>
    <definedName name="\5" localSheetId="36">'[1]REGIONALIZACION ESTIMADA 1.990'!#REF!</definedName>
    <definedName name="\5" localSheetId="37">'[1]REGIONALIZACION ESTIMADA 1.990'!#REF!</definedName>
    <definedName name="\5" localSheetId="40">'[1]REGIONALIZACION ESTIMADA 1.990'!#REF!</definedName>
    <definedName name="\5" localSheetId="41">'[1]REGIONALIZACION ESTIMADA 1.990'!#REF!</definedName>
    <definedName name="\5" localSheetId="42">'[1]REGIONALIZACION ESTIMADA 1.990'!#REF!</definedName>
    <definedName name="\5" localSheetId="43">'[1]REGIONALIZACION ESTIMADA 1.990'!#REF!</definedName>
    <definedName name="\5">'[1]REGIONALIZACION ESTIMADA 1.990'!#REF!</definedName>
    <definedName name="\6" localSheetId="2">'[1]REGIONALIZACION ESTIMADA 1.990'!#REF!</definedName>
    <definedName name="\6" localSheetId="3">'[1]REGIONALIZACION ESTIMADA 1.990'!#REF!</definedName>
    <definedName name="\6" localSheetId="5">'[1]REGIONALIZACION ESTIMADA 1.990'!#REF!</definedName>
    <definedName name="\6" localSheetId="6">'[1]REGIONALIZACION ESTIMADA 1.990'!#REF!</definedName>
    <definedName name="\6" localSheetId="8">'[1]REGIONALIZACION ESTIMADA 1.990'!#REF!</definedName>
    <definedName name="\6" localSheetId="9">'[1]REGIONALIZACION ESTIMADA 1.990'!#REF!</definedName>
    <definedName name="\6" localSheetId="10">'[1]REGIONALIZACION ESTIMADA 1.990'!#REF!</definedName>
    <definedName name="\6" localSheetId="11">'[1]REGIONALIZACION ESTIMADA 1.990'!#REF!</definedName>
    <definedName name="\6" localSheetId="12">'[1]REGIONALIZACION ESTIMADA 1.990'!#REF!</definedName>
    <definedName name="\6" localSheetId="13">'[1]REGIONALIZACION ESTIMADA 1.990'!#REF!</definedName>
    <definedName name="\6" localSheetId="14">'[1]REGIONALIZACION ESTIMADA 1.990'!#REF!</definedName>
    <definedName name="\6" localSheetId="16">'[1]REGIONALIZACION ESTIMADA 1.990'!#REF!</definedName>
    <definedName name="\6" localSheetId="17">'[1]REGIONALIZACION ESTIMADA 1.990'!#REF!</definedName>
    <definedName name="\6" localSheetId="22">'[1]REGIONALIZACION ESTIMADA 1.990'!#REF!</definedName>
    <definedName name="\6" localSheetId="23">'[1]REGIONALIZACION ESTIMADA 1.990'!#REF!</definedName>
    <definedName name="\6" localSheetId="27">'[1]REGIONALIZACION ESTIMADA 1.990'!#REF!</definedName>
    <definedName name="\6" localSheetId="29">'[1]REGIONALIZACION ESTIMADA 1.990'!#REF!</definedName>
    <definedName name="\6" localSheetId="30">'[1]REGIONALIZACION ESTIMADA 1.990'!#REF!</definedName>
    <definedName name="\6" localSheetId="31">'[1]REGIONALIZACION ESTIMADA 1.990'!#REF!</definedName>
    <definedName name="\6" localSheetId="32">'[1]REGIONALIZACION ESTIMADA 1.990'!#REF!</definedName>
    <definedName name="\6" localSheetId="34">'[1]REGIONALIZACION ESTIMADA 1.990'!#REF!</definedName>
    <definedName name="\6" localSheetId="35">'[1]REGIONALIZACION ESTIMADA 1.990'!#REF!</definedName>
    <definedName name="\6" localSheetId="36">'[1]REGIONALIZACION ESTIMADA 1.990'!#REF!</definedName>
    <definedName name="\6" localSheetId="37">'[1]REGIONALIZACION ESTIMADA 1.990'!#REF!</definedName>
    <definedName name="\6" localSheetId="40">'[1]REGIONALIZACION ESTIMADA 1.990'!#REF!</definedName>
    <definedName name="\6" localSheetId="41">'[1]REGIONALIZACION ESTIMADA 1.990'!#REF!</definedName>
    <definedName name="\6" localSheetId="42">'[1]REGIONALIZACION ESTIMADA 1.990'!#REF!</definedName>
    <definedName name="\6" localSheetId="43">'[1]REGIONALIZACION ESTIMADA 1.990'!#REF!</definedName>
    <definedName name="\6">'[1]REGIONALIZACION ESTIMADA 1.990'!#REF!</definedName>
    <definedName name="\7" localSheetId="2">'[1]REGIONALIZACION ESTIMADA 1.990'!#REF!</definedName>
    <definedName name="\7" localSheetId="3">'[1]REGIONALIZACION ESTIMADA 1.990'!#REF!</definedName>
    <definedName name="\7" localSheetId="5">'[1]REGIONALIZACION ESTIMADA 1.990'!#REF!</definedName>
    <definedName name="\7" localSheetId="6">'[1]REGIONALIZACION ESTIMADA 1.990'!#REF!</definedName>
    <definedName name="\7" localSheetId="8">'[1]REGIONALIZACION ESTIMADA 1.990'!#REF!</definedName>
    <definedName name="\7" localSheetId="9">'[1]REGIONALIZACION ESTIMADA 1.990'!#REF!</definedName>
    <definedName name="\7" localSheetId="10">'[1]REGIONALIZACION ESTIMADA 1.990'!#REF!</definedName>
    <definedName name="\7" localSheetId="11">'[1]REGIONALIZACION ESTIMADA 1.990'!#REF!</definedName>
    <definedName name="\7" localSheetId="12">'[1]REGIONALIZACION ESTIMADA 1.990'!#REF!</definedName>
    <definedName name="\7" localSheetId="13">'[1]REGIONALIZACION ESTIMADA 1.990'!#REF!</definedName>
    <definedName name="\7" localSheetId="14">'[1]REGIONALIZACION ESTIMADA 1.990'!#REF!</definedName>
    <definedName name="\7" localSheetId="16">'[1]REGIONALIZACION ESTIMADA 1.990'!#REF!</definedName>
    <definedName name="\7" localSheetId="17">'[1]REGIONALIZACION ESTIMADA 1.990'!#REF!</definedName>
    <definedName name="\7" localSheetId="22">'[1]REGIONALIZACION ESTIMADA 1.990'!#REF!</definedName>
    <definedName name="\7" localSheetId="23">'[1]REGIONALIZACION ESTIMADA 1.990'!#REF!</definedName>
    <definedName name="\7" localSheetId="27">'[1]REGIONALIZACION ESTIMADA 1.990'!#REF!</definedName>
    <definedName name="\7" localSheetId="29">'[1]REGIONALIZACION ESTIMADA 1.990'!#REF!</definedName>
    <definedName name="\7" localSheetId="30">'[1]REGIONALIZACION ESTIMADA 1.990'!#REF!</definedName>
    <definedName name="\7" localSheetId="31">'[1]REGIONALIZACION ESTIMADA 1.990'!#REF!</definedName>
    <definedName name="\7" localSheetId="32">'[1]REGIONALIZACION ESTIMADA 1.990'!#REF!</definedName>
    <definedName name="\7" localSheetId="34">'[1]REGIONALIZACION ESTIMADA 1.990'!#REF!</definedName>
    <definedName name="\7" localSheetId="35">'[1]REGIONALIZACION ESTIMADA 1.990'!#REF!</definedName>
    <definedName name="\7" localSheetId="36">'[1]REGIONALIZACION ESTIMADA 1.990'!#REF!</definedName>
    <definedName name="\7" localSheetId="37">'[1]REGIONALIZACION ESTIMADA 1.990'!#REF!</definedName>
    <definedName name="\7" localSheetId="40">'[1]REGIONALIZACION ESTIMADA 1.990'!#REF!</definedName>
    <definedName name="\7" localSheetId="41">'[1]REGIONALIZACION ESTIMADA 1.990'!#REF!</definedName>
    <definedName name="\7" localSheetId="42">'[1]REGIONALIZACION ESTIMADA 1.990'!#REF!</definedName>
    <definedName name="\7" localSheetId="43">'[1]REGIONALIZACION ESTIMADA 1.990'!#REF!</definedName>
    <definedName name="\7">'[1]REGIONALIZACION ESTIMADA 1.990'!#REF!</definedName>
    <definedName name="_143" localSheetId="2">'[1]REGIONALIZACION ESTIMADA 1.990'!#REF!</definedName>
    <definedName name="_143" localSheetId="3">'[1]REGIONALIZACION ESTIMADA 1.990'!#REF!</definedName>
    <definedName name="_143" localSheetId="5">'[1]REGIONALIZACION ESTIMADA 1.990'!#REF!</definedName>
    <definedName name="_143" localSheetId="6">'[1]REGIONALIZACION ESTIMADA 1.990'!#REF!</definedName>
    <definedName name="_143" localSheetId="8">'[1]REGIONALIZACION ESTIMADA 1.990'!#REF!</definedName>
    <definedName name="_143" localSheetId="9">'[1]REGIONALIZACION ESTIMADA 1.990'!#REF!</definedName>
    <definedName name="_143" localSheetId="10">'[1]REGIONALIZACION ESTIMADA 1.990'!#REF!</definedName>
    <definedName name="_143" localSheetId="11">'[1]REGIONALIZACION ESTIMADA 1.990'!#REF!</definedName>
    <definedName name="_143" localSheetId="12">'[1]REGIONALIZACION ESTIMADA 1.990'!#REF!</definedName>
    <definedName name="_143" localSheetId="13">'[1]REGIONALIZACION ESTIMADA 1.990'!#REF!</definedName>
    <definedName name="_143" localSheetId="14">'[1]REGIONALIZACION ESTIMADA 1.990'!#REF!</definedName>
    <definedName name="_143" localSheetId="16">'[1]REGIONALIZACION ESTIMADA 1.990'!#REF!</definedName>
    <definedName name="_143" localSheetId="17">'[1]REGIONALIZACION ESTIMADA 1.990'!#REF!</definedName>
    <definedName name="_143" localSheetId="22">'[1]REGIONALIZACION ESTIMADA 1.990'!#REF!</definedName>
    <definedName name="_143" localSheetId="23">'[1]REGIONALIZACION ESTIMADA 1.990'!#REF!</definedName>
    <definedName name="_143" localSheetId="27">'[1]REGIONALIZACION ESTIMADA 1.990'!#REF!</definedName>
    <definedName name="_143" localSheetId="29">'[1]REGIONALIZACION ESTIMADA 1.990'!#REF!</definedName>
    <definedName name="_143" localSheetId="30">'[1]REGIONALIZACION ESTIMADA 1.990'!#REF!</definedName>
    <definedName name="_143" localSheetId="31">'[1]REGIONALIZACION ESTIMADA 1.990'!#REF!</definedName>
    <definedName name="_143" localSheetId="32">'[1]REGIONALIZACION ESTIMADA 1.990'!#REF!</definedName>
    <definedName name="_143" localSheetId="34">'[1]REGIONALIZACION ESTIMADA 1.990'!#REF!</definedName>
    <definedName name="_143" localSheetId="35">'[1]REGIONALIZACION ESTIMADA 1.990'!#REF!</definedName>
    <definedName name="_143" localSheetId="36">'[1]REGIONALIZACION ESTIMADA 1.990'!#REF!</definedName>
    <definedName name="_143" localSheetId="37">'[1]REGIONALIZACION ESTIMADA 1.990'!#REF!</definedName>
    <definedName name="_143" localSheetId="40">'[1]REGIONALIZACION ESTIMADA 1.990'!#REF!</definedName>
    <definedName name="_143" localSheetId="41">'[1]REGIONALIZACION ESTIMADA 1.990'!#REF!</definedName>
    <definedName name="_143" localSheetId="42">'[1]REGIONALIZACION ESTIMADA 1.990'!#REF!</definedName>
    <definedName name="_143" localSheetId="43">'[1]REGIONALIZACION ESTIMADA 1.990'!#REF!</definedName>
    <definedName name="_143">'[1]REGIONALIZACION ESTIMADA 1.990'!#REF!</definedName>
    <definedName name="_151" localSheetId="2">'[1]REGIONALIZACION ESTIMADA 1.990'!#REF!</definedName>
    <definedName name="_151" localSheetId="3">'[1]REGIONALIZACION ESTIMADA 1.990'!#REF!</definedName>
    <definedName name="_151" localSheetId="5">'[1]REGIONALIZACION ESTIMADA 1.990'!#REF!</definedName>
    <definedName name="_151" localSheetId="6">'[1]REGIONALIZACION ESTIMADA 1.990'!#REF!</definedName>
    <definedName name="_151" localSheetId="8">'[1]REGIONALIZACION ESTIMADA 1.990'!#REF!</definedName>
    <definedName name="_151" localSheetId="9">'[1]REGIONALIZACION ESTIMADA 1.990'!#REF!</definedName>
    <definedName name="_151" localSheetId="10">'[1]REGIONALIZACION ESTIMADA 1.990'!#REF!</definedName>
    <definedName name="_151" localSheetId="11">'[1]REGIONALIZACION ESTIMADA 1.990'!#REF!</definedName>
    <definedName name="_151" localSheetId="12">'[1]REGIONALIZACION ESTIMADA 1.990'!#REF!</definedName>
    <definedName name="_151" localSheetId="13">'[1]REGIONALIZACION ESTIMADA 1.990'!#REF!</definedName>
    <definedName name="_151" localSheetId="14">'[1]REGIONALIZACION ESTIMADA 1.990'!#REF!</definedName>
    <definedName name="_151" localSheetId="16">'[1]REGIONALIZACION ESTIMADA 1.990'!#REF!</definedName>
    <definedName name="_151" localSheetId="17">'[1]REGIONALIZACION ESTIMADA 1.990'!#REF!</definedName>
    <definedName name="_151" localSheetId="22">'[1]REGIONALIZACION ESTIMADA 1.990'!#REF!</definedName>
    <definedName name="_151" localSheetId="23">'[1]REGIONALIZACION ESTIMADA 1.990'!#REF!</definedName>
    <definedName name="_151" localSheetId="27">'[1]REGIONALIZACION ESTIMADA 1.990'!#REF!</definedName>
    <definedName name="_151" localSheetId="29">'[1]REGIONALIZACION ESTIMADA 1.990'!#REF!</definedName>
    <definedName name="_151" localSheetId="30">'[1]REGIONALIZACION ESTIMADA 1.990'!#REF!</definedName>
    <definedName name="_151" localSheetId="31">'[1]REGIONALIZACION ESTIMADA 1.990'!#REF!</definedName>
    <definedName name="_151" localSheetId="32">'[1]REGIONALIZACION ESTIMADA 1.990'!#REF!</definedName>
    <definedName name="_151" localSheetId="34">'[1]REGIONALIZACION ESTIMADA 1.990'!#REF!</definedName>
    <definedName name="_151" localSheetId="35">'[1]REGIONALIZACION ESTIMADA 1.990'!#REF!</definedName>
    <definedName name="_151" localSheetId="36">'[1]REGIONALIZACION ESTIMADA 1.990'!#REF!</definedName>
    <definedName name="_151" localSheetId="37">'[1]REGIONALIZACION ESTIMADA 1.990'!#REF!</definedName>
    <definedName name="_151" localSheetId="40">'[1]REGIONALIZACION ESTIMADA 1.990'!#REF!</definedName>
    <definedName name="_151" localSheetId="41">'[1]REGIONALIZACION ESTIMADA 1.990'!#REF!</definedName>
    <definedName name="_151" localSheetId="42">'[1]REGIONALIZACION ESTIMADA 1.990'!#REF!</definedName>
    <definedName name="_151" localSheetId="43">'[1]REGIONALIZACION ESTIMADA 1.990'!#REF!</definedName>
    <definedName name="_151">'[1]REGIONALIZACION ESTIMADA 1.990'!#REF!</definedName>
    <definedName name="_1999" localSheetId="2">#REF!</definedName>
    <definedName name="_1999" localSheetId="3">#REF!</definedName>
    <definedName name="_1999" localSheetId="5">#REF!</definedName>
    <definedName name="_1999" localSheetId="6">#REF!</definedName>
    <definedName name="_1999" localSheetId="8">#REF!</definedName>
    <definedName name="_1999" localSheetId="9">#REF!</definedName>
    <definedName name="_1999" localSheetId="10">#REF!</definedName>
    <definedName name="_1999" localSheetId="11">#REF!</definedName>
    <definedName name="_1999" localSheetId="12">#REF!</definedName>
    <definedName name="_1999" localSheetId="13">#REF!</definedName>
    <definedName name="_1999" localSheetId="14">#REF!</definedName>
    <definedName name="_1999" localSheetId="16">#REF!</definedName>
    <definedName name="_1999" localSheetId="17">#REF!</definedName>
    <definedName name="_1999" localSheetId="22">#REF!</definedName>
    <definedName name="_1999" localSheetId="23">#REF!</definedName>
    <definedName name="_1999" localSheetId="27">#REF!</definedName>
    <definedName name="_1999" localSheetId="30">#REF!</definedName>
    <definedName name="_1999" localSheetId="31">#REF!</definedName>
    <definedName name="_1999" localSheetId="32">#REF!</definedName>
    <definedName name="_1999" localSheetId="34">#REF!</definedName>
    <definedName name="_1999" localSheetId="35">#REF!</definedName>
    <definedName name="_1999" localSheetId="36">#REF!</definedName>
    <definedName name="_1999" localSheetId="37">#REF!</definedName>
    <definedName name="_1999" localSheetId="40">#REF!</definedName>
    <definedName name="_1999" localSheetId="41">#REF!</definedName>
    <definedName name="_1999" localSheetId="42">#REF!</definedName>
    <definedName name="_1999">#REF!</definedName>
    <definedName name="_2000" localSheetId="2">#REF!</definedName>
    <definedName name="_2000" localSheetId="3">#REF!</definedName>
    <definedName name="_2000" localSheetId="5">#REF!</definedName>
    <definedName name="_2000" localSheetId="6">#REF!</definedName>
    <definedName name="_2000" localSheetId="8">#REF!</definedName>
    <definedName name="_2000" localSheetId="9">#REF!</definedName>
    <definedName name="_2000" localSheetId="10">#REF!</definedName>
    <definedName name="_2000" localSheetId="11">#REF!</definedName>
    <definedName name="_2000" localSheetId="12">#REF!</definedName>
    <definedName name="_2000" localSheetId="13">#REF!</definedName>
    <definedName name="_2000" localSheetId="14">#REF!</definedName>
    <definedName name="_2000" localSheetId="16">#REF!</definedName>
    <definedName name="_2000" localSheetId="17">#REF!</definedName>
    <definedName name="_2000" localSheetId="22">#REF!</definedName>
    <definedName name="_2000" localSheetId="23">#REF!</definedName>
    <definedName name="_2000" localSheetId="27">#REF!</definedName>
    <definedName name="_2000" localSheetId="30">#REF!</definedName>
    <definedName name="_2000" localSheetId="31">#REF!</definedName>
    <definedName name="_2000" localSheetId="32">#REF!</definedName>
    <definedName name="_2000" localSheetId="34">#REF!</definedName>
    <definedName name="_2000" localSheetId="35">#REF!</definedName>
    <definedName name="_2000" localSheetId="36">#REF!</definedName>
    <definedName name="_2000" localSheetId="37">#REF!</definedName>
    <definedName name="_2000" localSheetId="40">#REF!</definedName>
    <definedName name="_2000" localSheetId="41">#REF!</definedName>
    <definedName name="_2000" localSheetId="42">#REF!</definedName>
    <definedName name="_2000">#REF!</definedName>
    <definedName name="_2001" localSheetId="2">#REF!</definedName>
    <definedName name="_2001" localSheetId="3">#REF!</definedName>
    <definedName name="_2001" localSheetId="5">#REF!</definedName>
    <definedName name="_2001" localSheetId="6">#REF!</definedName>
    <definedName name="_2001" localSheetId="8">#REF!</definedName>
    <definedName name="_2001" localSheetId="9">#REF!</definedName>
    <definedName name="_2001" localSheetId="10">#REF!</definedName>
    <definedName name="_2001" localSheetId="11">#REF!</definedName>
    <definedName name="_2001" localSheetId="12">#REF!</definedName>
    <definedName name="_2001" localSheetId="13">#REF!</definedName>
    <definedName name="_2001" localSheetId="14">#REF!</definedName>
    <definedName name="_2001" localSheetId="16">#REF!</definedName>
    <definedName name="_2001" localSheetId="17">#REF!</definedName>
    <definedName name="_2001" localSheetId="22">#REF!</definedName>
    <definedName name="_2001" localSheetId="23">#REF!</definedName>
    <definedName name="_2001" localSheetId="27">#REF!</definedName>
    <definedName name="_2001" localSheetId="30">#REF!</definedName>
    <definedName name="_2001" localSheetId="31">#REF!</definedName>
    <definedName name="_2001" localSheetId="32">#REF!</definedName>
    <definedName name="_2001" localSheetId="34">#REF!</definedName>
    <definedName name="_2001" localSheetId="35">#REF!</definedName>
    <definedName name="_2001" localSheetId="36">#REF!</definedName>
    <definedName name="_2001" localSheetId="37">#REF!</definedName>
    <definedName name="_2001" localSheetId="40">#REF!</definedName>
    <definedName name="_2001" localSheetId="41">#REF!</definedName>
    <definedName name="_2001" localSheetId="42">#REF!</definedName>
    <definedName name="_2001">#REF!</definedName>
    <definedName name="_2002" localSheetId="2">#REF!</definedName>
    <definedName name="_2002" localSheetId="3">#REF!</definedName>
    <definedName name="_2002" localSheetId="5">#REF!</definedName>
    <definedName name="_2002" localSheetId="6">#REF!</definedName>
    <definedName name="_2002" localSheetId="8">#REF!</definedName>
    <definedName name="_2002" localSheetId="9">#REF!</definedName>
    <definedName name="_2002" localSheetId="10">#REF!</definedName>
    <definedName name="_2002" localSheetId="11">#REF!</definedName>
    <definedName name="_2002" localSheetId="12">#REF!</definedName>
    <definedName name="_2002" localSheetId="13">#REF!</definedName>
    <definedName name="_2002" localSheetId="14">#REF!</definedName>
    <definedName name="_2002" localSheetId="16">#REF!</definedName>
    <definedName name="_2002" localSheetId="17">#REF!</definedName>
    <definedName name="_2002" localSheetId="22">#REF!</definedName>
    <definedName name="_2002" localSheetId="23">#REF!</definedName>
    <definedName name="_2002" localSheetId="27">#REF!</definedName>
    <definedName name="_2002" localSheetId="30">#REF!</definedName>
    <definedName name="_2002" localSheetId="31">#REF!</definedName>
    <definedName name="_2002" localSheetId="32">#REF!</definedName>
    <definedName name="_2002" localSheetId="34">#REF!</definedName>
    <definedName name="_2002" localSheetId="35">#REF!</definedName>
    <definedName name="_2002" localSheetId="36">#REF!</definedName>
    <definedName name="_2002" localSheetId="37">#REF!</definedName>
    <definedName name="_2002" localSheetId="40">#REF!</definedName>
    <definedName name="_2002" localSheetId="41">#REF!</definedName>
    <definedName name="_2002" localSheetId="42">#REF!</definedName>
    <definedName name="_2002">#REF!</definedName>
    <definedName name="_2003" localSheetId="2">#REF!</definedName>
    <definedName name="_2003" localSheetId="3">#REF!</definedName>
    <definedName name="_2003" localSheetId="5">#REF!</definedName>
    <definedName name="_2003" localSheetId="6">#REF!</definedName>
    <definedName name="_2003" localSheetId="8">#REF!</definedName>
    <definedName name="_2003" localSheetId="9">#REF!</definedName>
    <definedName name="_2003" localSheetId="10">#REF!</definedName>
    <definedName name="_2003" localSheetId="11">#REF!</definedName>
    <definedName name="_2003" localSheetId="12">#REF!</definedName>
    <definedName name="_2003" localSheetId="13">#REF!</definedName>
    <definedName name="_2003" localSheetId="14">#REF!</definedName>
    <definedName name="_2003" localSheetId="16">#REF!</definedName>
    <definedName name="_2003" localSheetId="17">#REF!</definedName>
    <definedName name="_2003" localSheetId="22">#REF!</definedName>
    <definedName name="_2003" localSheetId="23">#REF!</definedName>
    <definedName name="_2003" localSheetId="27">#REF!</definedName>
    <definedName name="_2003" localSheetId="30">#REF!</definedName>
    <definedName name="_2003" localSheetId="31">#REF!</definedName>
    <definedName name="_2003" localSheetId="32">#REF!</definedName>
    <definedName name="_2003" localSheetId="34">#REF!</definedName>
    <definedName name="_2003" localSheetId="35">#REF!</definedName>
    <definedName name="_2003" localSheetId="36">#REF!</definedName>
    <definedName name="_2003" localSheetId="37">#REF!</definedName>
    <definedName name="_2003" localSheetId="40">#REF!</definedName>
    <definedName name="_2003" localSheetId="41">#REF!</definedName>
    <definedName name="_2003" localSheetId="42">#REF!</definedName>
    <definedName name="_2003">#REF!</definedName>
    <definedName name="_2004" localSheetId="2">#REF!</definedName>
    <definedName name="_2004" localSheetId="3">#REF!</definedName>
    <definedName name="_2004" localSheetId="5">#REF!</definedName>
    <definedName name="_2004" localSheetId="6">#REF!</definedName>
    <definedName name="_2004" localSheetId="8">#REF!</definedName>
    <definedName name="_2004" localSheetId="9">#REF!</definedName>
    <definedName name="_2004" localSheetId="10">#REF!</definedName>
    <definedName name="_2004" localSheetId="11">#REF!</definedName>
    <definedName name="_2004" localSheetId="12">#REF!</definedName>
    <definedName name="_2004" localSheetId="13">#REF!</definedName>
    <definedName name="_2004" localSheetId="14">#REF!</definedName>
    <definedName name="_2004" localSheetId="16">#REF!</definedName>
    <definedName name="_2004" localSheetId="17">#REF!</definedName>
    <definedName name="_2004" localSheetId="22">#REF!</definedName>
    <definedName name="_2004" localSheetId="23">#REF!</definedName>
    <definedName name="_2004" localSheetId="27">#REF!</definedName>
    <definedName name="_2004" localSheetId="30">#REF!</definedName>
    <definedName name="_2004" localSheetId="31">#REF!</definedName>
    <definedName name="_2004" localSheetId="32">#REF!</definedName>
    <definedName name="_2004" localSheetId="34">#REF!</definedName>
    <definedName name="_2004" localSheetId="35">#REF!</definedName>
    <definedName name="_2004" localSheetId="36">#REF!</definedName>
    <definedName name="_2004" localSheetId="37">#REF!</definedName>
    <definedName name="_2004" localSheetId="40">#REF!</definedName>
    <definedName name="_2004" localSheetId="41">#REF!</definedName>
    <definedName name="_2004" localSheetId="42">#REF!</definedName>
    <definedName name="_2004">#REF!</definedName>
    <definedName name="_2005" localSheetId="2">#REF!</definedName>
    <definedName name="_2005" localSheetId="3">#REF!</definedName>
    <definedName name="_2005" localSheetId="5">#REF!</definedName>
    <definedName name="_2005" localSheetId="6">#REF!</definedName>
    <definedName name="_2005" localSheetId="8">#REF!</definedName>
    <definedName name="_2005" localSheetId="9">#REF!</definedName>
    <definedName name="_2005" localSheetId="10">#REF!</definedName>
    <definedName name="_2005" localSheetId="11">#REF!</definedName>
    <definedName name="_2005" localSheetId="12">#REF!</definedName>
    <definedName name="_2005" localSheetId="13">#REF!</definedName>
    <definedName name="_2005" localSheetId="14">#REF!</definedName>
    <definedName name="_2005" localSheetId="16">#REF!</definedName>
    <definedName name="_2005" localSheetId="17">#REF!</definedName>
    <definedName name="_2005" localSheetId="22">#REF!</definedName>
    <definedName name="_2005" localSheetId="23">#REF!</definedName>
    <definedName name="_2005" localSheetId="27">#REF!</definedName>
    <definedName name="_2005" localSheetId="29">#REF!</definedName>
    <definedName name="_2005" localSheetId="30">#REF!</definedName>
    <definedName name="_2005" localSheetId="31">#REF!</definedName>
    <definedName name="_2005" localSheetId="32">#REF!</definedName>
    <definedName name="_2005" localSheetId="34">#REF!</definedName>
    <definedName name="_2005" localSheetId="35">#REF!</definedName>
    <definedName name="_2005" localSheetId="36">#REF!</definedName>
    <definedName name="_2005" localSheetId="37">#REF!</definedName>
    <definedName name="_2005" localSheetId="40">#REF!</definedName>
    <definedName name="_2005" localSheetId="41">#REF!</definedName>
    <definedName name="_2005" localSheetId="42">#REF!</definedName>
    <definedName name="_2005" localSheetId="43">#REF!</definedName>
    <definedName name="_2005">#REF!</definedName>
    <definedName name="_3M" localSheetId="2">'[1]REGIONALIZACION ESTIMADA 1.990'!#REF!</definedName>
    <definedName name="_3M" localSheetId="3">'[1]REGIONALIZACION ESTIMADA 1.990'!#REF!</definedName>
    <definedName name="_3M" localSheetId="5">'[1]REGIONALIZACION ESTIMADA 1.990'!#REF!</definedName>
    <definedName name="_3M" localSheetId="6">'[1]REGIONALIZACION ESTIMADA 1.990'!#REF!</definedName>
    <definedName name="_3M" localSheetId="8">'[1]REGIONALIZACION ESTIMADA 1.990'!#REF!</definedName>
    <definedName name="_3M" localSheetId="9">'[1]REGIONALIZACION ESTIMADA 1.990'!#REF!</definedName>
    <definedName name="_3M" localSheetId="10">'[1]REGIONALIZACION ESTIMADA 1.990'!#REF!</definedName>
    <definedName name="_3M" localSheetId="11">'[1]REGIONALIZACION ESTIMADA 1.990'!#REF!</definedName>
    <definedName name="_3M" localSheetId="12">'[1]REGIONALIZACION ESTIMADA 1.990'!#REF!</definedName>
    <definedName name="_3M" localSheetId="13">'[1]REGIONALIZACION ESTIMADA 1.990'!#REF!</definedName>
    <definedName name="_3M" localSheetId="14">'[1]REGIONALIZACION ESTIMADA 1.990'!#REF!</definedName>
    <definedName name="_3M" localSheetId="16">'[1]REGIONALIZACION ESTIMADA 1.990'!#REF!</definedName>
    <definedName name="_3M" localSheetId="17">'[1]REGIONALIZACION ESTIMADA 1.990'!#REF!</definedName>
    <definedName name="_3M" localSheetId="22">'[1]REGIONALIZACION ESTIMADA 1.990'!#REF!</definedName>
    <definedName name="_3M" localSheetId="23">'[1]REGIONALIZACION ESTIMADA 1.990'!#REF!</definedName>
    <definedName name="_3M" localSheetId="27">'[1]REGIONALIZACION ESTIMADA 1.990'!#REF!</definedName>
    <definedName name="_3M" localSheetId="29">'[1]REGIONALIZACION ESTIMADA 1.990'!#REF!</definedName>
    <definedName name="_3M" localSheetId="30">'[1]REGIONALIZACION ESTIMADA 1.990'!#REF!</definedName>
    <definedName name="_3M" localSheetId="31">'[1]REGIONALIZACION ESTIMADA 1.990'!#REF!</definedName>
    <definedName name="_3M" localSheetId="32">'[1]REGIONALIZACION ESTIMADA 1.990'!#REF!</definedName>
    <definedName name="_3M" localSheetId="34">'[1]REGIONALIZACION ESTIMADA 1.990'!#REF!</definedName>
    <definedName name="_3M" localSheetId="35">'[1]REGIONALIZACION ESTIMADA 1.990'!#REF!</definedName>
    <definedName name="_3M" localSheetId="36">'[1]REGIONALIZACION ESTIMADA 1.990'!#REF!</definedName>
    <definedName name="_3M" localSheetId="37">'[1]REGIONALIZACION ESTIMADA 1.990'!#REF!</definedName>
    <definedName name="_3M" localSheetId="40">'[1]REGIONALIZACION ESTIMADA 1.990'!#REF!</definedName>
    <definedName name="_3M" localSheetId="41">'[1]REGIONALIZACION ESTIMADA 1.990'!#REF!</definedName>
    <definedName name="_3M" localSheetId="42">'[1]REGIONALIZACION ESTIMADA 1.990'!#REF!</definedName>
    <definedName name="_3M" localSheetId="43">'[1]REGIONALIZACION ESTIMADA 1.990'!#REF!</definedName>
    <definedName name="_3M">'[1]REGIONALIZACION ESTIMADA 1.990'!#REF!</definedName>
    <definedName name="_6M" localSheetId="2">'[1]REGIONALIZACION ESTIMADA 1.990'!#REF!</definedName>
    <definedName name="_6M" localSheetId="3">'[1]REGIONALIZACION ESTIMADA 1.990'!#REF!</definedName>
    <definedName name="_6M" localSheetId="5">'[1]REGIONALIZACION ESTIMADA 1.990'!#REF!</definedName>
    <definedName name="_6M" localSheetId="6">'[1]REGIONALIZACION ESTIMADA 1.990'!#REF!</definedName>
    <definedName name="_6M" localSheetId="8">'[1]REGIONALIZACION ESTIMADA 1.990'!#REF!</definedName>
    <definedName name="_6M" localSheetId="9">'[1]REGIONALIZACION ESTIMADA 1.990'!#REF!</definedName>
    <definedName name="_6M" localSheetId="10">'[1]REGIONALIZACION ESTIMADA 1.990'!#REF!</definedName>
    <definedName name="_6M" localSheetId="11">'[1]REGIONALIZACION ESTIMADA 1.990'!#REF!</definedName>
    <definedName name="_6M" localSheetId="12">'[1]REGIONALIZACION ESTIMADA 1.990'!#REF!</definedName>
    <definedName name="_6M" localSheetId="13">'[1]REGIONALIZACION ESTIMADA 1.990'!#REF!</definedName>
    <definedName name="_6M" localSheetId="14">'[1]REGIONALIZACION ESTIMADA 1.990'!#REF!</definedName>
    <definedName name="_6M" localSheetId="16">'[1]REGIONALIZACION ESTIMADA 1.990'!#REF!</definedName>
    <definedName name="_6M" localSheetId="17">'[1]REGIONALIZACION ESTIMADA 1.990'!#REF!</definedName>
    <definedName name="_6M" localSheetId="22">'[1]REGIONALIZACION ESTIMADA 1.990'!#REF!</definedName>
    <definedName name="_6M" localSheetId="23">'[1]REGIONALIZACION ESTIMADA 1.990'!#REF!</definedName>
    <definedName name="_6M" localSheetId="27">'[1]REGIONALIZACION ESTIMADA 1.990'!#REF!</definedName>
    <definedName name="_6M" localSheetId="29">'[1]REGIONALIZACION ESTIMADA 1.990'!#REF!</definedName>
    <definedName name="_6M" localSheetId="30">'[1]REGIONALIZACION ESTIMADA 1.990'!#REF!</definedName>
    <definedName name="_6M" localSheetId="31">'[1]REGIONALIZACION ESTIMADA 1.990'!#REF!</definedName>
    <definedName name="_6M" localSheetId="32">'[1]REGIONALIZACION ESTIMADA 1.990'!#REF!</definedName>
    <definedName name="_6M" localSheetId="34">'[1]REGIONALIZACION ESTIMADA 1.990'!#REF!</definedName>
    <definedName name="_6M" localSheetId="35">'[1]REGIONALIZACION ESTIMADA 1.990'!#REF!</definedName>
    <definedName name="_6M" localSheetId="36">'[1]REGIONALIZACION ESTIMADA 1.990'!#REF!</definedName>
    <definedName name="_6M" localSheetId="37">'[1]REGIONALIZACION ESTIMADA 1.990'!#REF!</definedName>
    <definedName name="_6M" localSheetId="40">'[1]REGIONALIZACION ESTIMADA 1.990'!#REF!</definedName>
    <definedName name="_6M" localSheetId="41">'[1]REGIONALIZACION ESTIMADA 1.990'!#REF!</definedName>
    <definedName name="_6M" localSheetId="42">'[1]REGIONALIZACION ESTIMADA 1.990'!#REF!</definedName>
    <definedName name="_6M" localSheetId="43">'[1]REGIONALIZACION ESTIMADA 1.990'!#REF!</definedName>
    <definedName name="_6M">'[1]REGIONALIZACION ESTIMADA 1.990'!#REF!</definedName>
    <definedName name="_89">#N/A</definedName>
    <definedName name="_90">#N/A</definedName>
    <definedName name="_92">#N/A</definedName>
    <definedName name="_cua1" localSheetId="29">'[2]CUA1,2,3'!$B$3:$I$44</definedName>
    <definedName name="_cua1" localSheetId="30">'[2]CUA1,2,3'!$B$3:$I$44</definedName>
    <definedName name="_cua1" localSheetId="31">'[2]CUA1,2,3'!$B$3:$I$44</definedName>
    <definedName name="_cua1" localSheetId="32">'[2]CUA1,2,3'!$B$3:$I$44</definedName>
    <definedName name="_cua1" localSheetId="43">'[2]CUA1,2,3'!$B$3:$I$44</definedName>
    <definedName name="_cua1">'[3]CUA1,2,3'!$B$3:$I$44</definedName>
    <definedName name="_CUA10" localSheetId="29">'[2]CUA10 y G.4'!$B$2:$K$49</definedName>
    <definedName name="_CUA10" localSheetId="30">'[2]CUA10 y G.4'!$B$2:$K$49</definedName>
    <definedName name="_CUA10" localSheetId="31">'[2]CUA10 y G.4'!$B$2:$K$49</definedName>
    <definedName name="_CUA10" localSheetId="32">'[2]CUA10 y G.4'!$B$2:$K$49</definedName>
    <definedName name="_CUA10" localSheetId="43">'[2]CUA10 y G.4'!$B$2:$K$49</definedName>
    <definedName name="_CUA10">'[3]CUA10 y G.4'!$B$2:$K$49</definedName>
    <definedName name="_CUA11" localSheetId="29">'[2]CUA11 y G.6'!$B$2:$G$35</definedName>
    <definedName name="_CUA11" localSheetId="30">'[2]CUA11 y G.6'!$B$2:$G$35</definedName>
    <definedName name="_CUA11" localSheetId="31">'[2]CUA11 y G.6'!$B$2:$G$35</definedName>
    <definedName name="_CUA11" localSheetId="32">'[2]CUA11 y G.6'!$B$2:$G$35</definedName>
    <definedName name="_CUA11" localSheetId="43">'[2]CUA11 y G.6'!$B$2:$G$35</definedName>
    <definedName name="_CUA11">'[3]CUA11 y G.6'!$B$2:$G$35</definedName>
    <definedName name="_CUA12" localSheetId="29">[2]CUA12!$B$2:$G$35</definedName>
    <definedName name="_CUA12" localSheetId="30">[2]CUA12!$B$2:$G$35</definedName>
    <definedName name="_CUA12" localSheetId="31">[2]CUA12!$B$2:$G$35</definedName>
    <definedName name="_CUA12" localSheetId="32">[2]CUA12!$B$2:$G$35</definedName>
    <definedName name="_CUA12" localSheetId="43">[2]CUA12!$B$2:$G$35</definedName>
    <definedName name="_CUA12">[3]CUA12!$B$2:$G$35</definedName>
    <definedName name="_CUA13" localSheetId="29">'[2]CUA13 y G.7-8'!$B$2:$J$29</definedName>
    <definedName name="_CUA13" localSheetId="30">'[2]CUA13 y G.7-8'!$B$2:$J$29</definedName>
    <definedName name="_CUA13" localSheetId="31">'[2]CUA13 y G.7-8'!$B$2:$J$29</definedName>
    <definedName name="_CUA13" localSheetId="32">'[2]CUA13 y G.7-8'!$B$2:$J$29</definedName>
    <definedName name="_CUA13" localSheetId="43">'[2]CUA13 y G.7-8'!$B$2:$J$29</definedName>
    <definedName name="_CUA13">'[3]CUA13 y G.7-8'!$B$2:$J$29</definedName>
    <definedName name="_CUA14" localSheetId="29">'[2]CUA14 y G.9-10'!$B$2:$J$47</definedName>
    <definedName name="_CUA14" localSheetId="30">'[2]CUA14 y G.9-10'!$B$2:$J$47</definedName>
    <definedName name="_CUA14" localSheetId="31">'[2]CUA14 y G.9-10'!$B$2:$J$47</definedName>
    <definedName name="_CUA14" localSheetId="32">'[2]CUA14 y G.9-10'!$B$2:$J$47</definedName>
    <definedName name="_CUA14" localSheetId="43">'[2]CUA14 y G.9-10'!$B$2:$J$47</definedName>
    <definedName name="_CUA14">'[3]CUA14 y G.9-10'!$B$2:$J$47</definedName>
    <definedName name="_CUA15" localSheetId="29">[2]CUA15!$B$2:$I$34</definedName>
    <definedName name="_CUA15" localSheetId="30">[2]CUA15!$B$2:$I$34</definedName>
    <definedName name="_CUA15" localSheetId="31">[2]CUA15!$B$2:$I$34</definedName>
    <definedName name="_CUA15" localSheetId="32">[2]CUA15!$B$2:$I$34</definedName>
    <definedName name="_CUA15" localSheetId="43">[2]CUA15!$B$2:$I$34</definedName>
    <definedName name="_CUA15">[3]CUA15!$B$2:$I$34</definedName>
    <definedName name="_CUA16" localSheetId="29">'[2]CUA16 y G.11'!$B$2:$G$40</definedName>
    <definedName name="_CUA16" localSheetId="30">'[2]CUA16 y G.11'!$B$2:$G$40</definedName>
    <definedName name="_CUA16" localSheetId="31">'[2]CUA16 y G.11'!$B$2:$G$40</definedName>
    <definedName name="_CUA16" localSheetId="32">'[2]CUA16 y G.11'!$B$2:$G$40</definedName>
    <definedName name="_CUA16" localSheetId="43">'[2]CUA16 y G.11'!$B$2:$G$40</definedName>
    <definedName name="_CUA16">'[3]CUA16 y G.11'!$B$2:$G$40</definedName>
    <definedName name="_CUA2" localSheetId="29">'[2]CUA1,2,3'!$B$47:$M$86</definedName>
    <definedName name="_CUA2" localSheetId="30">'[2]CUA1,2,3'!$B$47:$M$86</definedName>
    <definedName name="_CUA2" localSheetId="31">'[2]CUA1,2,3'!$B$47:$M$86</definedName>
    <definedName name="_CUA2" localSheetId="32">'[2]CUA1,2,3'!$B$47:$M$86</definedName>
    <definedName name="_CUA2" localSheetId="43">'[2]CUA1,2,3'!$B$47:$M$86</definedName>
    <definedName name="_CUA2">'[3]CUA1,2,3'!$B$47:$M$86</definedName>
    <definedName name="_cua2000" localSheetId="2">#REF!</definedName>
    <definedName name="_cua2000" localSheetId="3">#REF!</definedName>
    <definedName name="_cua2000" localSheetId="5">#REF!</definedName>
    <definedName name="_cua2000" localSheetId="6">#REF!</definedName>
    <definedName name="_cua2000" localSheetId="8">#REF!</definedName>
    <definedName name="_cua2000" localSheetId="9">#REF!</definedName>
    <definedName name="_cua2000" localSheetId="10">#REF!</definedName>
    <definedName name="_cua2000" localSheetId="11">#REF!</definedName>
    <definedName name="_cua2000" localSheetId="12">#REF!</definedName>
    <definedName name="_cua2000" localSheetId="13">#REF!</definedName>
    <definedName name="_cua2000" localSheetId="14">#REF!</definedName>
    <definedName name="_cua2000" localSheetId="16">#REF!</definedName>
    <definedName name="_cua2000" localSheetId="17">#REF!</definedName>
    <definedName name="_cua2000" localSheetId="22">#REF!</definedName>
    <definedName name="_cua2000" localSheetId="23">#REF!</definedName>
    <definedName name="_cua2000" localSheetId="27">#REF!</definedName>
    <definedName name="_cua2000" localSheetId="29">#REF!</definedName>
    <definedName name="_cua2000" localSheetId="30">#REF!</definedName>
    <definedName name="_cua2000" localSheetId="31">#REF!</definedName>
    <definedName name="_cua2000" localSheetId="32">#REF!</definedName>
    <definedName name="_cua2000" localSheetId="34">#REF!</definedName>
    <definedName name="_cua2000" localSheetId="35">#REF!</definedName>
    <definedName name="_cua2000" localSheetId="36">#REF!</definedName>
    <definedName name="_cua2000" localSheetId="37">#REF!</definedName>
    <definedName name="_cua2000" localSheetId="40">#REF!</definedName>
    <definedName name="_cua2000" localSheetId="41">#REF!</definedName>
    <definedName name="_cua2000" localSheetId="42">#REF!</definedName>
    <definedName name="_cua2000" localSheetId="43">#REF!</definedName>
    <definedName name="_cua2000">#REF!</definedName>
    <definedName name="_CUA3" localSheetId="29">'[2]CUA1,2,3'!$B$91:$M$121</definedName>
    <definedName name="_CUA3" localSheetId="30">'[2]CUA1,2,3'!$B$91:$M$121</definedName>
    <definedName name="_CUA3" localSheetId="31">'[2]CUA1,2,3'!$B$91:$M$121</definedName>
    <definedName name="_CUA3" localSheetId="32">'[2]CUA1,2,3'!$B$91:$M$121</definedName>
    <definedName name="_CUA3" localSheetId="43">'[2]CUA1,2,3'!$B$91:$M$121</definedName>
    <definedName name="_CUA3">'[3]CUA1,2,3'!$B$91:$M$121</definedName>
    <definedName name="_CUA4" localSheetId="29">[2]CUA4!$B$2:$E$28</definedName>
    <definedName name="_CUA4" localSheetId="30">[2]CUA4!$B$2:$E$28</definedName>
    <definedName name="_CUA4" localSheetId="31">[2]CUA4!$B$2:$E$28</definedName>
    <definedName name="_CUA4" localSheetId="32">[2]CUA4!$B$2:$E$28</definedName>
    <definedName name="_CUA4" localSheetId="43">[2]CUA4!$B$2:$E$28</definedName>
    <definedName name="_CUA4">[3]CUA4!$B$2:$E$28</definedName>
    <definedName name="_CUA5" localSheetId="29">[2]CUA5!$B$2:$N$39</definedName>
    <definedName name="_CUA5" localSheetId="30">[2]CUA5!$B$2:$N$39</definedName>
    <definedName name="_CUA5" localSheetId="31">[2]CUA5!$B$2:$N$39</definedName>
    <definedName name="_CUA5" localSheetId="32">[2]CUA5!$B$2:$N$39</definedName>
    <definedName name="_CUA5" localSheetId="43">[2]CUA5!$B$2:$N$39</definedName>
    <definedName name="_CUA5">[3]CUA5!$B$2:$N$39</definedName>
    <definedName name="_CUA6" localSheetId="29">[2]CUA6!$A$2:$P$41</definedName>
    <definedName name="_CUA6" localSheetId="30">[2]CUA6!$A$2:$P$41</definedName>
    <definedName name="_CUA6" localSheetId="31">[2]CUA6!$A$2:$P$41</definedName>
    <definedName name="_CUA6" localSheetId="32">[2]CUA6!$A$2:$P$41</definedName>
    <definedName name="_CUA6" localSheetId="43">[2]CUA6!$A$2:$P$41</definedName>
    <definedName name="_CUA6">[3]CUA6!$A$2:$P$41</definedName>
    <definedName name="_CUA7" localSheetId="29">[2]CUA7!$B$2:$G$46</definedName>
    <definedName name="_CUA7" localSheetId="30">[2]CUA7!$B$2:$G$46</definedName>
    <definedName name="_CUA7" localSheetId="31">[2]CUA7!$B$2:$G$46</definedName>
    <definedName name="_CUA7" localSheetId="32">[2]CUA7!$B$2:$G$46</definedName>
    <definedName name="_CUA7" localSheetId="43">[2]CUA7!$B$2:$G$46</definedName>
    <definedName name="_CUA7">[3]CUA7!$B$2:$G$46</definedName>
    <definedName name="_CUA9" localSheetId="29">'[2]CUA9 Y G.3'!$B$2:$H$49</definedName>
    <definedName name="_CUA9" localSheetId="30">'[2]CUA9 Y G.3'!$B$2:$H$49</definedName>
    <definedName name="_CUA9" localSheetId="31">'[2]CUA9 Y G.3'!$B$2:$H$49</definedName>
    <definedName name="_CUA9" localSheetId="32">'[2]CUA9 Y G.3'!$B$2:$H$49</definedName>
    <definedName name="_CUA9" localSheetId="43">'[2]CUA9 Y G.3'!$B$2:$H$49</definedName>
    <definedName name="_CUA9">'[3]CUA9 Y G.3'!$B$2:$H$49</definedName>
    <definedName name="_imp1">[4]EVO_SIS_ACT!$A$1:$F$25,[4]EVO_SIS_ACT!$A$28:$F$53,[4]EVO_SIS_ACT!$A$56:$F$81,[4]EVO_SIS_ACT!$A$84:$F$109,[4]EVO_SIS_ACT!$A$112:$F$137,[4]EVO_SIS_ACT!$A$140:$F$165</definedName>
    <definedName name="_imp2">[4]EVO_SIS_ACT!$H$1:$M$26,[4]EVO_SIS_ACT!$H$28:$L$55,[4]EVO_SIS_ACT!$H$56:$L$83,[4]EVO_SIS_ACT!$H$84:$L$111,[4]EVO_SIS_ACT!$H$112:$L$139,[4]EVO_SIS_ACT!$H$140:$L$167</definedName>
    <definedName name="A" localSheetId="2">'[1]REGIONALIZACION ESTIMADA 1.990'!#REF!</definedName>
    <definedName name="A" localSheetId="3">'[1]REGIONALIZACION ESTIMADA 1.990'!#REF!</definedName>
    <definedName name="A" localSheetId="5">'[1]REGIONALIZACION ESTIMADA 1.990'!#REF!</definedName>
    <definedName name="A" localSheetId="6">'[1]REGIONALIZACION ESTIMADA 1.990'!#REF!</definedName>
    <definedName name="A" localSheetId="8">'[1]REGIONALIZACION ESTIMADA 1.990'!#REF!</definedName>
    <definedName name="A" localSheetId="9">'[1]REGIONALIZACION ESTIMADA 1.990'!#REF!</definedName>
    <definedName name="A" localSheetId="10">'[1]REGIONALIZACION ESTIMADA 1.990'!#REF!</definedName>
    <definedName name="A" localSheetId="11">'[1]REGIONALIZACION ESTIMADA 1.990'!#REF!</definedName>
    <definedName name="A" localSheetId="12">'[1]REGIONALIZACION ESTIMADA 1.990'!#REF!</definedName>
    <definedName name="A" localSheetId="13">'[1]REGIONALIZACION ESTIMADA 1.990'!#REF!</definedName>
    <definedName name="A" localSheetId="14">'[1]REGIONALIZACION ESTIMADA 1.990'!#REF!</definedName>
    <definedName name="A" localSheetId="16">'[1]REGIONALIZACION ESTIMADA 1.990'!#REF!</definedName>
    <definedName name="A" localSheetId="17">'[1]REGIONALIZACION ESTIMADA 1.990'!#REF!</definedName>
    <definedName name="A" localSheetId="22">'[1]REGIONALIZACION ESTIMADA 1.990'!#REF!</definedName>
    <definedName name="A" localSheetId="23">'[1]REGIONALIZACION ESTIMADA 1.990'!#REF!</definedName>
    <definedName name="A" localSheetId="27">'[1]REGIONALIZACION ESTIMADA 1.990'!#REF!</definedName>
    <definedName name="A" localSheetId="29">'[1]REGIONALIZACION ESTIMADA 1.990'!#REF!</definedName>
    <definedName name="A" localSheetId="30">'[1]REGIONALIZACION ESTIMADA 1.990'!#REF!</definedName>
    <definedName name="A" localSheetId="31">'[1]REGIONALIZACION ESTIMADA 1.990'!#REF!</definedName>
    <definedName name="A" localSheetId="32">'[1]REGIONALIZACION ESTIMADA 1.990'!#REF!</definedName>
    <definedName name="A" localSheetId="34">'[1]REGIONALIZACION ESTIMADA 1.990'!#REF!</definedName>
    <definedName name="A" localSheetId="35">'[1]REGIONALIZACION ESTIMADA 1.990'!#REF!</definedName>
    <definedName name="A" localSheetId="36">'[1]REGIONALIZACION ESTIMADA 1.990'!#REF!</definedName>
    <definedName name="A" localSheetId="37">'[1]REGIONALIZACION ESTIMADA 1.990'!#REF!</definedName>
    <definedName name="A" localSheetId="40">'[1]REGIONALIZACION ESTIMADA 1.990'!#REF!</definedName>
    <definedName name="A" localSheetId="41">'[1]REGIONALIZACION ESTIMADA 1.990'!#REF!</definedName>
    <definedName name="A" localSheetId="42">'[1]REGIONALIZACION ESTIMADA 1.990'!#REF!</definedName>
    <definedName name="A" localSheetId="43">'[1]REGIONALIZACION ESTIMADA 1.990'!#REF!</definedName>
    <definedName name="A">'[1]REGIONALIZACION ESTIMADA 1.990'!#REF!</definedName>
    <definedName name="A.A." localSheetId="2">#REF!</definedName>
    <definedName name="A.A." localSheetId="3">#REF!</definedName>
    <definedName name="A.A." localSheetId="5">#REF!</definedName>
    <definedName name="A.A." localSheetId="6">#REF!</definedName>
    <definedName name="A.A." localSheetId="8">#REF!</definedName>
    <definedName name="A.A." localSheetId="9">#REF!</definedName>
    <definedName name="A.A." localSheetId="10">#REF!</definedName>
    <definedName name="A.A." localSheetId="11">#REF!</definedName>
    <definedName name="A.A." localSheetId="12">#REF!</definedName>
    <definedName name="A.A." localSheetId="13">#REF!</definedName>
    <definedName name="A.A." localSheetId="14">#REF!</definedName>
    <definedName name="A.A." localSheetId="16">#REF!</definedName>
    <definedName name="A.A." localSheetId="17">#REF!</definedName>
    <definedName name="A.A." localSheetId="22">#REF!</definedName>
    <definedName name="A.A." localSheetId="23">#REF!</definedName>
    <definedName name="A.A." localSheetId="27">#REF!</definedName>
    <definedName name="A.A." localSheetId="30">#REF!</definedName>
    <definedName name="A.A." localSheetId="31">#REF!</definedName>
    <definedName name="A.A." localSheetId="32">#REF!</definedName>
    <definedName name="A.A." localSheetId="34">#REF!</definedName>
    <definedName name="A.A." localSheetId="35">#REF!</definedName>
    <definedName name="A.A." localSheetId="36">#REF!</definedName>
    <definedName name="A.A." localSheetId="37">#REF!</definedName>
    <definedName name="A.A." localSheetId="40">#REF!</definedName>
    <definedName name="A.A." localSheetId="41">#REF!</definedName>
    <definedName name="A.A." localSheetId="42">#REF!</definedName>
    <definedName name="A.A.">#REF!</definedName>
    <definedName name="A.B.Datos_relativos_a_entregas_a_cuenta_IRPF" localSheetId="2">#REF!</definedName>
    <definedName name="A.B.Datos_relativos_a_entregas_a_cuenta_IRPF" localSheetId="3">#REF!</definedName>
    <definedName name="A.B.Datos_relativos_a_entregas_a_cuenta_IRPF" localSheetId="5">#REF!</definedName>
    <definedName name="A.B.Datos_relativos_a_entregas_a_cuenta_IRPF" localSheetId="6">#REF!</definedName>
    <definedName name="A.B.Datos_relativos_a_entregas_a_cuenta_IRPF" localSheetId="8">#REF!</definedName>
    <definedName name="A.B.Datos_relativos_a_entregas_a_cuenta_IRPF" localSheetId="9">#REF!</definedName>
    <definedName name="A.B.Datos_relativos_a_entregas_a_cuenta_IRPF" localSheetId="10">#REF!</definedName>
    <definedName name="A.B.Datos_relativos_a_entregas_a_cuenta_IRPF" localSheetId="11">#REF!</definedName>
    <definedName name="A.B.Datos_relativos_a_entregas_a_cuenta_IRPF" localSheetId="12">#REF!</definedName>
    <definedName name="A.B.Datos_relativos_a_entregas_a_cuenta_IRPF" localSheetId="13">#REF!</definedName>
    <definedName name="A.B.Datos_relativos_a_entregas_a_cuenta_IRPF" localSheetId="14">#REF!</definedName>
    <definedName name="A.B.Datos_relativos_a_entregas_a_cuenta_IRPF" localSheetId="16">#REF!</definedName>
    <definedName name="A.B.Datos_relativos_a_entregas_a_cuenta_IRPF" localSheetId="17">#REF!</definedName>
    <definedName name="A.B.Datos_relativos_a_entregas_a_cuenta_IRPF" localSheetId="22">#REF!</definedName>
    <definedName name="A.B.Datos_relativos_a_entregas_a_cuenta_IRPF" localSheetId="23">#REF!</definedName>
    <definedName name="A.B.Datos_relativos_a_entregas_a_cuenta_IRPF" localSheetId="27">#REF!</definedName>
    <definedName name="A.B.Datos_relativos_a_entregas_a_cuenta_IRPF" localSheetId="30">#REF!</definedName>
    <definedName name="A.B.Datos_relativos_a_entregas_a_cuenta_IRPF" localSheetId="31">#REF!</definedName>
    <definedName name="A.B.Datos_relativos_a_entregas_a_cuenta_IRPF" localSheetId="32">#REF!</definedName>
    <definedName name="A.B.Datos_relativos_a_entregas_a_cuenta_IRPF" localSheetId="34">#REF!</definedName>
    <definedName name="A.B.Datos_relativos_a_entregas_a_cuenta_IRPF" localSheetId="35">#REF!</definedName>
    <definedName name="A.B.Datos_relativos_a_entregas_a_cuenta_IRPF" localSheetId="36">#REF!</definedName>
    <definedName name="A.B.Datos_relativos_a_entregas_a_cuenta_IRPF" localSheetId="37">#REF!</definedName>
    <definedName name="A.B.Datos_relativos_a_entregas_a_cuenta_IRPF" localSheetId="40">#REF!</definedName>
    <definedName name="A.B.Datos_relativos_a_entregas_a_cuenta_IRPF" localSheetId="41">#REF!</definedName>
    <definedName name="A.B.Datos_relativos_a_entregas_a_cuenta_IRPF" localSheetId="42">#REF!</definedName>
    <definedName name="A.B.Datos_relativos_a_entregas_a_cuenta_IRPF">#REF!</definedName>
    <definedName name="A.C.Rendimientos_e_índices_de_IVA_e_IIEE" localSheetId="2">#REF!</definedName>
    <definedName name="A.C.Rendimientos_e_índices_de_IVA_e_IIEE" localSheetId="3">#REF!</definedName>
    <definedName name="A.C.Rendimientos_e_índices_de_IVA_e_IIEE" localSheetId="5">#REF!</definedName>
    <definedName name="A.C.Rendimientos_e_índices_de_IVA_e_IIEE" localSheetId="6">#REF!</definedName>
    <definedName name="A.C.Rendimientos_e_índices_de_IVA_e_IIEE" localSheetId="8">#REF!</definedName>
    <definedName name="A.C.Rendimientos_e_índices_de_IVA_e_IIEE" localSheetId="9">#REF!</definedName>
    <definedName name="A.C.Rendimientos_e_índices_de_IVA_e_IIEE" localSheetId="10">#REF!</definedName>
    <definedName name="A.C.Rendimientos_e_índices_de_IVA_e_IIEE" localSheetId="11">#REF!</definedName>
    <definedName name="A.C.Rendimientos_e_índices_de_IVA_e_IIEE" localSheetId="12">#REF!</definedName>
    <definedName name="A.C.Rendimientos_e_índices_de_IVA_e_IIEE" localSheetId="13">#REF!</definedName>
    <definedName name="A.C.Rendimientos_e_índices_de_IVA_e_IIEE" localSheetId="14">#REF!</definedName>
    <definedName name="A.C.Rendimientos_e_índices_de_IVA_e_IIEE" localSheetId="16">#REF!</definedName>
    <definedName name="A.C.Rendimientos_e_índices_de_IVA_e_IIEE" localSheetId="17">#REF!</definedName>
    <definedName name="A.C.Rendimientos_e_índices_de_IVA_e_IIEE" localSheetId="22">#REF!</definedName>
    <definedName name="A.C.Rendimientos_e_índices_de_IVA_e_IIEE" localSheetId="23">#REF!</definedName>
    <definedName name="A.C.Rendimientos_e_índices_de_IVA_e_IIEE" localSheetId="27">#REF!</definedName>
    <definedName name="A.C.Rendimientos_e_índices_de_IVA_e_IIEE" localSheetId="30">#REF!</definedName>
    <definedName name="A.C.Rendimientos_e_índices_de_IVA_e_IIEE" localSheetId="31">#REF!</definedName>
    <definedName name="A.C.Rendimientos_e_índices_de_IVA_e_IIEE" localSheetId="32">#REF!</definedName>
    <definedName name="A.C.Rendimientos_e_índices_de_IVA_e_IIEE" localSheetId="34">#REF!</definedName>
    <definedName name="A.C.Rendimientos_e_índices_de_IVA_e_IIEE" localSheetId="35">#REF!</definedName>
    <definedName name="A.C.Rendimientos_e_índices_de_IVA_e_IIEE" localSheetId="36">#REF!</definedName>
    <definedName name="A.C.Rendimientos_e_índices_de_IVA_e_IIEE" localSheetId="37">#REF!</definedName>
    <definedName name="A.C.Rendimientos_e_índices_de_IVA_e_IIEE" localSheetId="40">#REF!</definedName>
    <definedName name="A.C.Rendimientos_e_índices_de_IVA_e_IIEE" localSheetId="41">#REF!</definedName>
    <definedName name="A.C.Rendimientos_e_índices_de_IVA_e_IIEE" localSheetId="42">#REF!</definedName>
    <definedName name="A.C.Rendimientos_e_índices_de_IVA_e_IIEE">#REF!</definedName>
    <definedName name="A_impresión_IM" localSheetId="2">#REF!</definedName>
    <definedName name="A_impresión_IM" localSheetId="3">#REF!</definedName>
    <definedName name="A_impresión_IM" localSheetId="5">#REF!</definedName>
    <definedName name="A_impresión_IM" localSheetId="6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6">#REF!</definedName>
    <definedName name="A_impresión_IM" localSheetId="17">#REF!</definedName>
    <definedName name="A_impresión_IM" localSheetId="22">#REF!</definedName>
    <definedName name="A_impresión_IM" localSheetId="23">#REF!</definedName>
    <definedName name="A_impresión_IM" localSheetId="27">#REF!</definedName>
    <definedName name="A_impresión_IM" localSheetId="30">#REF!</definedName>
    <definedName name="A_impresión_IM" localSheetId="31">#REF!</definedName>
    <definedName name="A_impresión_IM" localSheetId="32">#REF!</definedName>
    <definedName name="A_impresión_IM" localSheetId="34">#REF!</definedName>
    <definedName name="A_impresión_IM" localSheetId="35">#REF!</definedName>
    <definedName name="A_impresión_IM" localSheetId="36">#REF!</definedName>
    <definedName name="A_impresión_IM" localSheetId="37">#REF!</definedName>
    <definedName name="A_impresión_IM" localSheetId="40">#REF!</definedName>
    <definedName name="A_impresión_IM" localSheetId="41">#REF!</definedName>
    <definedName name="A_impresión_IM" localSheetId="42">#REF!</definedName>
    <definedName name="A_impresión_IM">#REF!</definedName>
    <definedName name="AA">#N/A</definedName>
    <definedName name="aaa">'[5]CUA13 y G.7-8'!$B$2:$J$29</definedName>
    <definedName name="AEA" localSheetId="2">[6]AE93!#REF!</definedName>
    <definedName name="AEA" localSheetId="3">[6]AE93!#REF!</definedName>
    <definedName name="AEA" localSheetId="5">[6]AE93!#REF!</definedName>
    <definedName name="AEA" localSheetId="6">[6]AE93!#REF!</definedName>
    <definedName name="AEA" localSheetId="8">[6]AE93!#REF!</definedName>
    <definedName name="AEA" localSheetId="9">[6]AE93!#REF!</definedName>
    <definedName name="AEA" localSheetId="10">[6]AE93!#REF!</definedName>
    <definedName name="AEA" localSheetId="11">[6]AE93!#REF!</definedName>
    <definedName name="AEA" localSheetId="12">[6]AE93!#REF!</definedName>
    <definedName name="AEA" localSheetId="13">[6]AE93!#REF!</definedName>
    <definedName name="AEA" localSheetId="14">[6]AE93!#REF!</definedName>
    <definedName name="AEA" localSheetId="16">[6]AE93!#REF!</definedName>
    <definedName name="AEA" localSheetId="17">[6]AE93!#REF!</definedName>
    <definedName name="AEA" localSheetId="22">[6]AE93!#REF!</definedName>
    <definedName name="AEA" localSheetId="23">[6]AE93!#REF!</definedName>
    <definedName name="AEA" localSheetId="27">[6]AE93!#REF!</definedName>
    <definedName name="AEA" localSheetId="30">[6]AE93!#REF!</definedName>
    <definedName name="AEA" localSheetId="31">[6]AE93!#REF!</definedName>
    <definedName name="AEA" localSheetId="32">[6]AE93!#REF!</definedName>
    <definedName name="AEA" localSheetId="34">[6]AE93!#REF!</definedName>
    <definedName name="AEA" localSheetId="35">[6]AE93!#REF!</definedName>
    <definedName name="AEA" localSheetId="36">[6]AE93!#REF!</definedName>
    <definedName name="AEA" localSheetId="37">[6]AE93!#REF!</definedName>
    <definedName name="AEA" localSheetId="40">[6]AE93!#REF!</definedName>
    <definedName name="AEA" localSheetId="41">[6]AE93!#REF!</definedName>
    <definedName name="AEA" localSheetId="42">[6]AE93!#REF!</definedName>
    <definedName name="AEA">[6]AE93!#REF!</definedName>
    <definedName name="AEACT" localSheetId="2">[6]AE95!#REF!</definedName>
    <definedName name="AEACT" localSheetId="3">[6]AE95!#REF!</definedName>
    <definedName name="AEACT" localSheetId="5">[6]AE95!#REF!</definedName>
    <definedName name="AEACT" localSheetId="6">[6]AE95!#REF!</definedName>
    <definedName name="AEACT" localSheetId="8">[6]AE95!#REF!</definedName>
    <definedName name="AEACT" localSheetId="9">[6]AE95!#REF!</definedName>
    <definedName name="AEACT" localSheetId="10">[6]AE95!#REF!</definedName>
    <definedName name="AEACT" localSheetId="11">[6]AE95!#REF!</definedName>
    <definedName name="AEACT" localSheetId="12">[6]AE95!#REF!</definedName>
    <definedName name="AEACT" localSheetId="13">[6]AE95!#REF!</definedName>
    <definedName name="AEACT" localSheetId="14">[6]AE95!#REF!</definedName>
    <definedName name="AEACT" localSheetId="16">[6]AE95!#REF!</definedName>
    <definedName name="AEACT" localSheetId="17">[6]AE95!#REF!</definedName>
    <definedName name="AEACT" localSheetId="22">[6]AE95!#REF!</definedName>
    <definedName name="AEACT" localSheetId="23">[6]AE95!#REF!</definedName>
    <definedName name="AEACT" localSheetId="27">[6]AE95!#REF!</definedName>
    <definedName name="AEACT" localSheetId="30">[6]AE95!#REF!</definedName>
    <definedName name="AEACT" localSheetId="31">[6]AE95!#REF!</definedName>
    <definedName name="AEACT" localSheetId="32">[6]AE95!#REF!</definedName>
    <definedName name="AEACT" localSheetId="34">[6]AE95!#REF!</definedName>
    <definedName name="AEACT" localSheetId="35">[6]AE95!#REF!</definedName>
    <definedName name="AEACT" localSheetId="36">[6]AE95!#REF!</definedName>
    <definedName name="AEACT" localSheetId="37">[6]AE95!#REF!</definedName>
    <definedName name="AEACT" localSheetId="40">[6]AE95!#REF!</definedName>
    <definedName name="AEACT" localSheetId="41">[6]AE95!#REF!</definedName>
    <definedName name="AEACT" localSheetId="42">[6]AE95!#REF!</definedName>
    <definedName name="AEACT">[6]AE95!#REF!</definedName>
    <definedName name="AEB" localSheetId="2">[6]AE93!#REF!</definedName>
    <definedName name="AEB" localSheetId="3">[6]AE93!#REF!</definedName>
    <definedName name="AEB" localSheetId="5">[6]AE93!#REF!</definedName>
    <definedName name="AEB" localSheetId="6">[6]AE93!#REF!</definedName>
    <definedName name="AEB" localSheetId="8">[6]AE93!#REF!</definedName>
    <definedName name="AEB" localSheetId="9">[6]AE93!#REF!</definedName>
    <definedName name="AEB" localSheetId="10">[6]AE93!#REF!</definedName>
    <definedName name="AEB" localSheetId="11">[6]AE93!#REF!</definedName>
    <definedName name="AEB" localSheetId="12">[6]AE93!#REF!</definedName>
    <definedName name="AEB" localSheetId="13">[6]AE93!#REF!</definedName>
    <definedName name="AEB" localSheetId="14">[6]AE93!#REF!</definedName>
    <definedName name="AEB" localSheetId="16">[6]AE93!#REF!</definedName>
    <definedName name="AEB" localSheetId="17">[6]AE93!#REF!</definedName>
    <definedName name="AEB" localSheetId="22">[6]AE93!#REF!</definedName>
    <definedName name="AEB" localSheetId="23">[6]AE93!#REF!</definedName>
    <definedName name="AEB" localSheetId="27">[6]AE93!#REF!</definedName>
    <definedName name="AEB" localSheetId="30">[6]AE93!#REF!</definedName>
    <definedName name="AEB" localSheetId="31">[6]AE93!#REF!</definedName>
    <definedName name="AEB" localSheetId="32">[6]AE93!#REF!</definedName>
    <definedName name="AEB" localSheetId="34">[6]AE93!#REF!</definedName>
    <definedName name="AEB" localSheetId="35">[6]AE93!#REF!</definedName>
    <definedName name="AEB" localSheetId="36">[6]AE93!#REF!</definedName>
    <definedName name="AEB" localSheetId="37">[6]AE93!#REF!</definedName>
    <definedName name="AEB" localSheetId="40">[6]AE93!#REF!</definedName>
    <definedName name="AEB" localSheetId="41">[6]AE93!#REF!</definedName>
    <definedName name="AEB" localSheetId="42">[6]AE93!#REF!</definedName>
    <definedName name="AEB">[6]AE93!#REF!</definedName>
    <definedName name="AnoCargaDatos">'[7]Cuadro 1'!$E$3</definedName>
    <definedName name="AnoReferencia">'[7]Cuadro 1'!$E$15</definedName>
    <definedName name="AÑOS">#N/A</definedName>
    <definedName name="_xlnm.Print_Area" localSheetId="1">'1.1.1. IRPF'!$A$1:$E$26</definedName>
    <definedName name="_xlnm.Print_Area" localSheetId="2">'1.1.2. IRPF'!$A$1:$D$23</definedName>
    <definedName name="_xlnm.Print_Area" localSheetId="28">'1.10. Fondo de Suficiencia'!$A$1:$H$28</definedName>
    <definedName name="_xlnm.Print_Area" localSheetId="3">'1.2. IVA'!$A$1:$E$25</definedName>
    <definedName name="_xlnm.Print_Area" localSheetId="4">'1.3. Alcohol y Beb.'!$A$1:$E$25</definedName>
    <definedName name="_xlnm.Print_Area" localSheetId="5">'1.4. P. Interm.'!$A$1:$E$25</definedName>
    <definedName name="_xlnm.Print_Area" localSheetId="6">'1.5. Cerveza'!$A$1:$E$25</definedName>
    <definedName name="_xlnm.Print_Area" localSheetId="7">'1.6.1 Tabacos (I)'!$A$1:$K$30</definedName>
    <definedName name="_xlnm.Print_Area" localSheetId="8">'1.6.1 Tabacos (II)'!$A$1:$H$30</definedName>
    <definedName name="_xlnm.Print_Area" localSheetId="9">'1.6.1 Tabacos (III)'!$A$1:$K$30</definedName>
    <definedName name="_xlnm.Print_Area" localSheetId="10">'1.6.1 Tabacos (IV)'!$A$1:$L$30</definedName>
    <definedName name="_xlnm.Print_Area" localSheetId="11">'1.6.1 Tabacos (V) '!$A$1:$K$30</definedName>
    <definedName name="_xlnm.Print_Area" localSheetId="12">'1.6.1 Tabacos (VI)'!$A$1:$L$30</definedName>
    <definedName name="_xlnm.Print_Area" localSheetId="13">'1.6.1 Tabacos (VII)'!$A$1:$L$30</definedName>
    <definedName name="_xlnm.Print_Area" localSheetId="14">'1.6.2 Tabacos'!$A$1:$E$25</definedName>
    <definedName name="_xlnm.Print_Area" localSheetId="15">'1.7.1 Hidrocarburos (I) '!$A$1:$H$27</definedName>
    <definedName name="_xlnm.Print_Area" localSheetId="16">'1.7.1 Hidrocarburos (II)'!$A$1:$J$29</definedName>
    <definedName name="_xlnm.Print_Area" localSheetId="17">'1.7.2 Hidrocarburos'!$A$1:$E$27</definedName>
    <definedName name="_xlnm.Print_Area" localSheetId="18">'1.8.1 Electricidad'!$A$1:$D$26</definedName>
    <definedName name="_xlnm.Print_Area" localSheetId="19">'1.8.2. Electricidad'!$A$1:$E$25</definedName>
    <definedName name="_xlnm.Print_Area" localSheetId="20">'1.9.1. Pobl. ajustada'!$A$1:$X$26</definedName>
    <definedName name="_xlnm.Print_Area" localSheetId="21">'1.9.2. ITE Definitivo'!$A$1:$F$32</definedName>
    <definedName name="_xlnm.Print_Area" localSheetId="22">'1.9.2.2 Variación ITE'!$A$1:$D$11</definedName>
    <definedName name="_xlnm.Print_Area" localSheetId="23">'1.9.3.1.TFG'!$A$1:$F$24</definedName>
    <definedName name="_xlnm.Print_Area" localSheetId="24">'1.9.3.2 TFG'!$A$1:$G$24</definedName>
    <definedName name="_xlnm.Print_Area" localSheetId="25">'1.9.3.3 TFG'!$A$1:$E$24</definedName>
    <definedName name="_xlnm.Print_Area" localSheetId="26">'1.9.3.4 TFG'!$A$1:$D$31</definedName>
    <definedName name="_xlnm.Print_Area" localSheetId="27">'1.9.4 Liq TFG '!$A$1:$G$23</definedName>
    <definedName name="_xlnm.Print_Area" localSheetId="29">'2.1.1 Fondo Cooperación'!$A$1:$G$22</definedName>
    <definedName name="_xlnm.Print_Area" localSheetId="30">'2.1.2.1 PIB media'!$A$1:$I$26</definedName>
    <definedName name="_xlnm.Print_Area" localSheetId="31">'2.1.2.2  Densidad pob media'!$A$1:$E$25</definedName>
    <definedName name="_xlnm.Print_Area" localSheetId="32">'2.1.2.3 CCAA beneficiarias'!$A$1:$G$25</definedName>
    <definedName name="_xlnm.Print_Area" localSheetId="33">'2.1.3 Reparto 1º F.Coop'!$A$1:$I$30</definedName>
    <definedName name="_xlnm.Print_Area" localSheetId="34">'2.1.3.2 Reparto 2º F.Coop'!$A$1:$I$27</definedName>
    <definedName name="_xlnm.Print_Area" localSheetId="35">'2.1.3.3 Reparto F.Cooperación'!$A$1:$D$27</definedName>
    <definedName name="_xlnm.Print_Area" localSheetId="36">'2.2.1 Recursos financieros'!$A$1:$E$24</definedName>
    <definedName name="_xlnm.Print_Area" localSheetId="37">'2.2.2 Cap Fiscal'!$A$1:$P$29</definedName>
    <definedName name="_xlnm.Print_Area" localSheetId="38">'2.2.3 Finan homogénea'!$A$1:$J$29</definedName>
    <definedName name="_xlnm.Print_Area" localSheetId="39">'2.2.4.1 Reparto 1º F.Compet'!$A$1:$F$28</definedName>
    <definedName name="_xlnm.Print_Area" localSheetId="40">'2.2.4.2 Reparto 2º F.Compet'!$A$1:$E$23</definedName>
    <definedName name="_xlnm.Print_Area" localSheetId="41">'2.2.4.3 Aplicación F.Competit'!$A$1:$E$23</definedName>
    <definedName name="_xlnm.Print_Area" localSheetId="42">'2.2.4.4.Part.F.Compet.'!$A$1:$E$23</definedName>
    <definedName name="_xlnm.Print_Area" localSheetId="43">'2.3 Disp. Adicional'!$A$1:$G$23</definedName>
    <definedName name="_xlnm.Print_Area" localSheetId="44">'3. Liquidación definitiva'!$A$1:$J$27</definedName>
    <definedName name="_xlnm.Print_Area" localSheetId="0">Índice!$A$3:$B$65</definedName>
    <definedName name="autonomia" localSheetId="2">#REF!</definedName>
    <definedName name="autonomia" localSheetId="3">#REF!</definedName>
    <definedName name="autonomia" localSheetId="5">#REF!</definedName>
    <definedName name="autonomia" localSheetId="6">#REF!</definedName>
    <definedName name="autonomia" localSheetId="8">#REF!</definedName>
    <definedName name="autonomia" localSheetId="9">#REF!</definedName>
    <definedName name="autonomia" localSheetId="10">#REF!</definedName>
    <definedName name="autonomia" localSheetId="11">#REF!</definedName>
    <definedName name="autonomia" localSheetId="12">#REF!</definedName>
    <definedName name="autonomia" localSheetId="13">#REF!</definedName>
    <definedName name="autonomia" localSheetId="14">#REF!</definedName>
    <definedName name="autonomia" localSheetId="16">#REF!</definedName>
    <definedName name="autonomia" localSheetId="17">#REF!</definedName>
    <definedName name="autonomia" localSheetId="22">#REF!</definedName>
    <definedName name="autonomia" localSheetId="23">#REF!</definedName>
    <definedName name="autonomia" localSheetId="27">#REF!</definedName>
    <definedName name="autonomia" localSheetId="30">#REF!</definedName>
    <definedName name="autonomia" localSheetId="31">#REF!</definedName>
    <definedName name="autonomia" localSheetId="32">#REF!</definedName>
    <definedName name="autonomia" localSheetId="34">#REF!</definedName>
    <definedName name="autonomia" localSheetId="35">#REF!</definedName>
    <definedName name="autonomia" localSheetId="36">#REF!</definedName>
    <definedName name="autonomia" localSheetId="37">#REF!</definedName>
    <definedName name="autonomia" localSheetId="40">#REF!</definedName>
    <definedName name="autonomia" localSheetId="41">#REF!</definedName>
    <definedName name="autonomia" localSheetId="42">#REF!</definedName>
    <definedName name="autonomia">#REF!</definedName>
    <definedName name="B">#N/A</definedName>
    <definedName name="B92_">#N/A</definedName>
    <definedName name="_xlnm.Database" localSheetId="2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6">#REF!</definedName>
    <definedName name="_xlnm.Database" localSheetId="17">#REF!</definedName>
    <definedName name="_xlnm.Database" localSheetId="22">#REF!</definedName>
    <definedName name="_xlnm.Database" localSheetId="23">#REF!</definedName>
    <definedName name="_xlnm.Database" localSheetId="27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37">#REF!</definedName>
    <definedName name="_xlnm.Database" localSheetId="40">#REF!</definedName>
    <definedName name="_xlnm.Database" localSheetId="41">#REF!</definedName>
    <definedName name="_xlnm.Database" localSheetId="42">#REF!</definedName>
    <definedName name="_xlnm.Database">#REF!</definedName>
    <definedName name="bbb">'[5]CUA14 y G.9-10'!$B$2:$J$47</definedName>
    <definedName name="BORR" localSheetId="2">'[1]REGIONALIZACION ESTIMADA 1.990'!#REF!</definedName>
    <definedName name="BORR" localSheetId="3">'[1]REGIONALIZACION ESTIMADA 1.990'!#REF!</definedName>
    <definedName name="BORR" localSheetId="5">'[1]REGIONALIZACION ESTIMADA 1.990'!#REF!</definedName>
    <definedName name="BORR" localSheetId="6">'[1]REGIONALIZACION ESTIMADA 1.990'!#REF!</definedName>
    <definedName name="BORR" localSheetId="8">'[1]REGIONALIZACION ESTIMADA 1.990'!#REF!</definedName>
    <definedName name="BORR" localSheetId="9">'[1]REGIONALIZACION ESTIMADA 1.990'!#REF!</definedName>
    <definedName name="BORR" localSheetId="10">'[1]REGIONALIZACION ESTIMADA 1.990'!#REF!</definedName>
    <definedName name="BORR" localSheetId="11">'[1]REGIONALIZACION ESTIMADA 1.990'!#REF!</definedName>
    <definedName name="BORR" localSheetId="12">'[1]REGIONALIZACION ESTIMADA 1.990'!#REF!</definedName>
    <definedName name="BORR" localSheetId="13">'[1]REGIONALIZACION ESTIMADA 1.990'!#REF!</definedName>
    <definedName name="BORR" localSheetId="14">'[1]REGIONALIZACION ESTIMADA 1.990'!#REF!</definedName>
    <definedName name="BORR" localSheetId="16">'[1]REGIONALIZACION ESTIMADA 1.990'!#REF!</definedName>
    <definedName name="BORR" localSheetId="17">'[1]REGIONALIZACION ESTIMADA 1.990'!#REF!</definedName>
    <definedName name="BORR" localSheetId="22">'[1]REGIONALIZACION ESTIMADA 1.990'!#REF!</definedName>
    <definedName name="BORR" localSheetId="23">'[1]REGIONALIZACION ESTIMADA 1.990'!#REF!</definedName>
    <definedName name="BORR" localSheetId="27">'[1]REGIONALIZACION ESTIMADA 1.990'!#REF!</definedName>
    <definedName name="BORR" localSheetId="29">'[1]REGIONALIZACION ESTIMADA 1.990'!#REF!</definedName>
    <definedName name="BORR" localSheetId="30">'[1]REGIONALIZACION ESTIMADA 1.990'!#REF!</definedName>
    <definedName name="BORR" localSheetId="31">'[1]REGIONALIZACION ESTIMADA 1.990'!#REF!</definedName>
    <definedName name="BORR" localSheetId="32">'[1]REGIONALIZACION ESTIMADA 1.990'!#REF!</definedName>
    <definedName name="BORR" localSheetId="34">'[1]REGIONALIZACION ESTIMADA 1.990'!#REF!</definedName>
    <definedName name="BORR" localSheetId="35">'[1]REGIONALIZACION ESTIMADA 1.990'!#REF!</definedName>
    <definedName name="BORR" localSheetId="36">'[1]REGIONALIZACION ESTIMADA 1.990'!#REF!</definedName>
    <definedName name="BORR" localSheetId="37">'[1]REGIONALIZACION ESTIMADA 1.990'!#REF!</definedName>
    <definedName name="BORR" localSheetId="40">'[1]REGIONALIZACION ESTIMADA 1.990'!#REF!</definedName>
    <definedName name="BORR" localSheetId="41">'[1]REGIONALIZACION ESTIMADA 1.990'!#REF!</definedName>
    <definedName name="BORR" localSheetId="42">'[1]REGIONALIZACION ESTIMADA 1.990'!#REF!</definedName>
    <definedName name="BORR" localSheetId="43">'[1]REGIONALIZACION ESTIMADA 1.990'!#REF!</definedName>
    <definedName name="BORR">'[1]REGIONALIZACION ESTIMADA 1.990'!#REF!</definedName>
    <definedName name="C_">#N/A</definedName>
    <definedName name="CAA" localSheetId="2">[6]AE92!#REF!</definedName>
    <definedName name="CAA" localSheetId="3">[6]AE92!#REF!</definedName>
    <definedName name="CAA" localSheetId="5">[6]AE92!#REF!</definedName>
    <definedName name="CAA" localSheetId="6">[6]AE92!#REF!</definedName>
    <definedName name="CAA" localSheetId="8">[6]AE92!#REF!</definedName>
    <definedName name="CAA" localSheetId="9">[6]AE92!#REF!</definedName>
    <definedName name="CAA" localSheetId="10">[6]AE92!#REF!</definedName>
    <definedName name="CAA" localSheetId="11">[6]AE92!#REF!</definedName>
    <definedName name="CAA" localSheetId="12">[6]AE92!#REF!</definedName>
    <definedName name="CAA" localSheetId="13">[6]AE92!#REF!</definedName>
    <definedName name="CAA" localSheetId="14">[6]AE92!#REF!</definedName>
    <definedName name="CAA" localSheetId="16">[6]AE92!#REF!</definedName>
    <definedName name="CAA" localSheetId="17">[6]AE92!#REF!</definedName>
    <definedName name="CAA" localSheetId="22">[6]AE92!#REF!</definedName>
    <definedName name="CAA" localSheetId="23">[6]AE92!#REF!</definedName>
    <definedName name="CAA" localSheetId="27">[6]AE92!#REF!</definedName>
    <definedName name="CAA" localSheetId="30">[6]AE92!#REF!</definedName>
    <definedName name="CAA" localSheetId="31">[6]AE92!#REF!</definedName>
    <definedName name="CAA" localSheetId="32">[6]AE92!#REF!</definedName>
    <definedName name="CAA" localSheetId="34">[6]AE92!#REF!</definedName>
    <definedName name="CAA" localSheetId="35">[6]AE92!#REF!</definedName>
    <definedName name="CAA" localSheetId="36">[6]AE92!#REF!</definedName>
    <definedName name="CAA" localSheetId="37">[6]AE92!#REF!</definedName>
    <definedName name="CAA" localSheetId="40">[6]AE92!#REF!</definedName>
    <definedName name="CAA" localSheetId="41">[6]AE92!#REF!</definedName>
    <definedName name="CAA" localSheetId="42">[6]AE92!#REF!</definedName>
    <definedName name="CAA">[6]AE92!#REF!</definedName>
    <definedName name="CAB" localSheetId="2">[6]AE92!#REF!</definedName>
    <definedName name="CAB" localSheetId="3">[6]AE92!#REF!</definedName>
    <definedName name="CAB" localSheetId="5">[6]AE92!#REF!</definedName>
    <definedName name="CAB" localSheetId="6">[6]AE92!#REF!</definedName>
    <definedName name="CAB" localSheetId="8">[6]AE92!#REF!</definedName>
    <definedName name="CAB" localSheetId="9">[6]AE92!#REF!</definedName>
    <definedName name="CAB" localSheetId="10">[6]AE92!#REF!</definedName>
    <definedName name="CAB" localSheetId="11">[6]AE92!#REF!</definedName>
    <definedName name="CAB" localSheetId="12">[6]AE92!#REF!</definedName>
    <definedName name="CAB" localSheetId="13">[6]AE92!#REF!</definedName>
    <definedName name="CAB" localSheetId="14">[6]AE92!#REF!</definedName>
    <definedName name="CAB" localSheetId="16">[6]AE92!#REF!</definedName>
    <definedName name="CAB" localSheetId="17">[6]AE92!#REF!</definedName>
    <definedName name="CAB" localSheetId="22">[6]AE92!#REF!</definedName>
    <definedName name="CAB" localSheetId="23">[6]AE92!#REF!</definedName>
    <definedName name="CAB" localSheetId="27">[6]AE92!#REF!</definedName>
    <definedName name="CAB" localSheetId="30">[6]AE92!#REF!</definedName>
    <definedName name="CAB" localSheetId="31">[6]AE92!#REF!</definedName>
    <definedName name="CAB" localSheetId="32">[6]AE92!#REF!</definedName>
    <definedName name="CAB" localSheetId="34">[6]AE92!#REF!</definedName>
    <definedName name="CAB" localSheetId="35">[6]AE92!#REF!</definedName>
    <definedName name="CAB" localSheetId="36">[6]AE92!#REF!</definedName>
    <definedName name="CAB" localSheetId="37">[6]AE92!#REF!</definedName>
    <definedName name="CAB" localSheetId="40">[6]AE92!#REF!</definedName>
    <definedName name="CAB" localSheetId="41">[6]AE92!#REF!</definedName>
    <definedName name="CAB" localSheetId="42">[6]AE92!#REF!</definedName>
    <definedName name="CAB">[6]AE92!#REF!</definedName>
    <definedName name="carlos" localSheetId="2">#REF!</definedName>
    <definedName name="carlos" localSheetId="3">#REF!</definedName>
    <definedName name="carlos" localSheetId="5">#REF!</definedName>
    <definedName name="carlos" localSheetId="6">#REF!</definedName>
    <definedName name="carlos" localSheetId="8">#REF!</definedName>
    <definedName name="carlos" localSheetId="9">#REF!</definedName>
    <definedName name="carlos" localSheetId="10">#REF!</definedName>
    <definedName name="carlos" localSheetId="11">#REF!</definedName>
    <definedName name="carlos" localSheetId="12">#REF!</definedName>
    <definedName name="carlos" localSheetId="13">#REF!</definedName>
    <definedName name="carlos" localSheetId="14">#REF!</definedName>
    <definedName name="carlos" localSheetId="16">#REF!</definedName>
    <definedName name="carlos" localSheetId="17">#REF!</definedName>
    <definedName name="carlos" localSheetId="22">#REF!</definedName>
    <definedName name="carlos" localSheetId="23">#REF!</definedName>
    <definedName name="carlos" localSheetId="27">#REF!</definedName>
    <definedName name="carlos" localSheetId="30">#REF!</definedName>
    <definedName name="carlos" localSheetId="31">#REF!</definedName>
    <definedName name="carlos" localSheetId="32">#REF!</definedName>
    <definedName name="carlos" localSheetId="34">#REF!</definedName>
    <definedName name="carlos" localSheetId="35">#REF!</definedName>
    <definedName name="carlos" localSheetId="36">#REF!</definedName>
    <definedName name="carlos" localSheetId="37">#REF!</definedName>
    <definedName name="carlos" localSheetId="40">#REF!</definedName>
    <definedName name="carlos" localSheetId="41">#REF!</definedName>
    <definedName name="carlos" localSheetId="42">#REF!</definedName>
    <definedName name="carlos">#REF!</definedName>
    <definedName name="CCAA" localSheetId="2">'[1]REGIONALIZACION ESTIMADA 1.990'!#REF!</definedName>
    <definedName name="CCAA" localSheetId="3">'[1]REGIONALIZACION ESTIMADA 1.990'!#REF!</definedName>
    <definedName name="CCAA" localSheetId="5">'[1]REGIONALIZACION ESTIMADA 1.990'!#REF!</definedName>
    <definedName name="CCAA" localSheetId="6">'[1]REGIONALIZACION ESTIMADA 1.990'!#REF!</definedName>
    <definedName name="CCAA" localSheetId="8">'[1]REGIONALIZACION ESTIMADA 1.990'!#REF!</definedName>
    <definedName name="CCAA" localSheetId="9">'[1]REGIONALIZACION ESTIMADA 1.990'!#REF!</definedName>
    <definedName name="CCAA" localSheetId="10">'[1]REGIONALIZACION ESTIMADA 1.990'!#REF!</definedName>
    <definedName name="CCAA" localSheetId="11">'[1]REGIONALIZACION ESTIMADA 1.990'!#REF!</definedName>
    <definedName name="CCAA" localSheetId="12">'[1]REGIONALIZACION ESTIMADA 1.990'!#REF!</definedName>
    <definedName name="CCAA" localSheetId="13">'[1]REGIONALIZACION ESTIMADA 1.990'!#REF!</definedName>
    <definedName name="CCAA" localSheetId="14">'[1]REGIONALIZACION ESTIMADA 1.990'!#REF!</definedName>
    <definedName name="CCAA" localSheetId="16">'[1]REGIONALIZACION ESTIMADA 1.990'!#REF!</definedName>
    <definedName name="CCAA" localSheetId="17">'[1]REGIONALIZACION ESTIMADA 1.990'!#REF!</definedName>
    <definedName name="CCAA" localSheetId="22">'[1]REGIONALIZACION ESTIMADA 1.990'!#REF!</definedName>
    <definedName name="CCAA" localSheetId="23">'[1]REGIONALIZACION ESTIMADA 1.990'!#REF!</definedName>
    <definedName name="CCAA" localSheetId="27">'[1]REGIONALIZACION ESTIMADA 1.990'!#REF!</definedName>
    <definedName name="CCAA" localSheetId="29">'[1]REGIONALIZACION ESTIMADA 1.990'!#REF!</definedName>
    <definedName name="CCAA" localSheetId="30">'[1]REGIONALIZACION ESTIMADA 1.990'!#REF!</definedName>
    <definedName name="CCAA" localSheetId="31">'[1]REGIONALIZACION ESTIMADA 1.990'!#REF!</definedName>
    <definedName name="CCAA" localSheetId="32">'[1]REGIONALIZACION ESTIMADA 1.990'!#REF!</definedName>
    <definedName name="CCAA" localSheetId="34">'[1]REGIONALIZACION ESTIMADA 1.990'!#REF!</definedName>
    <definedName name="CCAA" localSheetId="35">'[1]REGIONALIZACION ESTIMADA 1.990'!#REF!</definedName>
    <definedName name="CCAA" localSheetId="36">'[1]REGIONALIZACION ESTIMADA 1.990'!#REF!</definedName>
    <definedName name="CCAA" localSheetId="37">'[1]REGIONALIZACION ESTIMADA 1.990'!#REF!</definedName>
    <definedName name="CCAA" localSheetId="40">'[1]REGIONALIZACION ESTIMADA 1.990'!#REF!</definedName>
    <definedName name="CCAA" localSheetId="41">'[1]REGIONALIZACION ESTIMADA 1.990'!#REF!</definedName>
    <definedName name="CCAA" localSheetId="42">'[1]REGIONALIZACION ESTIMADA 1.990'!#REF!</definedName>
    <definedName name="CCAA" localSheetId="43">'[1]REGIONALIZACION ESTIMADA 1.990'!#REF!</definedName>
    <definedName name="CCAA">'[1]REGIONALIZACION ESTIMADA 1.990'!#REF!</definedName>
    <definedName name="CE" localSheetId="2">'[1]REGIONALIZACION ESTIMADA 1.990'!#REF!</definedName>
    <definedName name="CE" localSheetId="3">'[1]REGIONALIZACION ESTIMADA 1.990'!#REF!</definedName>
    <definedName name="CE" localSheetId="5">'[1]REGIONALIZACION ESTIMADA 1.990'!#REF!</definedName>
    <definedName name="CE" localSheetId="6">'[1]REGIONALIZACION ESTIMADA 1.990'!#REF!</definedName>
    <definedName name="CE" localSheetId="8">'[1]REGIONALIZACION ESTIMADA 1.990'!#REF!</definedName>
    <definedName name="CE" localSheetId="9">'[1]REGIONALIZACION ESTIMADA 1.990'!#REF!</definedName>
    <definedName name="CE" localSheetId="10">'[1]REGIONALIZACION ESTIMADA 1.990'!#REF!</definedName>
    <definedName name="CE" localSheetId="11">'[1]REGIONALIZACION ESTIMADA 1.990'!#REF!</definedName>
    <definedName name="CE" localSheetId="12">'[1]REGIONALIZACION ESTIMADA 1.990'!#REF!</definedName>
    <definedName name="CE" localSheetId="13">'[1]REGIONALIZACION ESTIMADA 1.990'!#REF!</definedName>
    <definedName name="CE" localSheetId="14">'[1]REGIONALIZACION ESTIMADA 1.990'!#REF!</definedName>
    <definedName name="CE" localSheetId="16">'[1]REGIONALIZACION ESTIMADA 1.990'!#REF!</definedName>
    <definedName name="CE" localSheetId="17">'[1]REGIONALIZACION ESTIMADA 1.990'!#REF!</definedName>
    <definedName name="CE" localSheetId="22">'[1]REGIONALIZACION ESTIMADA 1.990'!#REF!</definedName>
    <definedName name="CE" localSheetId="23">'[1]REGIONALIZACION ESTIMADA 1.990'!#REF!</definedName>
    <definedName name="CE" localSheetId="27">'[1]REGIONALIZACION ESTIMADA 1.990'!#REF!</definedName>
    <definedName name="CE" localSheetId="29">'[1]REGIONALIZACION ESTIMADA 1.990'!#REF!</definedName>
    <definedName name="CE" localSheetId="30">'[1]REGIONALIZACION ESTIMADA 1.990'!#REF!</definedName>
    <definedName name="CE" localSheetId="31">'[1]REGIONALIZACION ESTIMADA 1.990'!#REF!</definedName>
    <definedName name="CE" localSheetId="32">'[1]REGIONALIZACION ESTIMADA 1.990'!#REF!</definedName>
    <definedName name="CE" localSheetId="34">'[1]REGIONALIZACION ESTIMADA 1.990'!#REF!</definedName>
    <definedName name="CE" localSheetId="35">'[1]REGIONALIZACION ESTIMADA 1.990'!#REF!</definedName>
    <definedName name="CE" localSheetId="36">'[1]REGIONALIZACION ESTIMADA 1.990'!#REF!</definedName>
    <definedName name="CE" localSheetId="37">'[1]REGIONALIZACION ESTIMADA 1.990'!#REF!</definedName>
    <definedName name="CE" localSheetId="40">'[1]REGIONALIZACION ESTIMADA 1.990'!#REF!</definedName>
    <definedName name="CE" localSheetId="41">'[1]REGIONALIZACION ESTIMADA 1.990'!#REF!</definedName>
    <definedName name="CE" localSheetId="42">'[1]REGIONALIZACION ESTIMADA 1.990'!#REF!</definedName>
    <definedName name="CE" localSheetId="43">'[1]REGIONALIZACION ESTIMADA 1.990'!#REF!</definedName>
    <definedName name="CE">'[1]REGIONALIZACION ESTIMADA 1.990'!#REF!</definedName>
    <definedName name="CL">#N/A</definedName>
    <definedName name="COPAGO" localSheetId="2">#REF!</definedName>
    <definedName name="COPAGO" localSheetId="3">#REF!</definedName>
    <definedName name="COPAGO" localSheetId="5">#REF!</definedName>
    <definedName name="COPAGO" localSheetId="6">#REF!</definedName>
    <definedName name="COPAGO" localSheetId="8">#REF!</definedName>
    <definedName name="COPAGO" localSheetId="9">#REF!</definedName>
    <definedName name="COPAGO" localSheetId="10">#REF!</definedName>
    <definedName name="COPAGO" localSheetId="11">#REF!</definedName>
    <definedName name="COPAGO" localSheetId="12">#REF!</definedName>
    <definedName name="COPAGO" localSheetId="13">#REF!</definedName>
    <definedName name="COPAGO" localSheetId="14">#REF!</definedName>
    <definedName name="COPAGO" localSheetId="16">#REF!</definedName>
    <definedName name="COPAGO" localSheetId="17">#REF!</definedName>
    <definedName name="COPAGO" localSheetId="22">#REF!</definedName>
    <definedName name="COPAGO" localSheetId="23">#REF!</definedName>
    <definedName name="COPAGO" localSheetId="27">#REF!</definedName>
    <definedName name="COPAGO" localSheetId="29">#REF!</definedName>
    <definedName name="COPAGO" localSheetId="30">#REF!</definedName>
    <definedName name="COPAGO" localSheetId="31">#REF!</definedName>
    <definedName name="COPAGO" localSheetId="32">#REF!</definedName>
    <definedName name="COPAGO" localSheetId="34">#REF!</definedName>
    <definedName name="COPAGO" localSheetId="35">#REF!</definedName>
    <definedName name="COPAGO" localSheetId="36">#REF!</definedName>
    <definedName name="COPAGO" localSheetId="37">#REF!</definedName>
    <definedName name="COPAGO" localSheetId="40">#REF!</definedName>
    <definedName name="COPAGO" localSheetId="41">#REF!</definedName>
    <definedName name="COPAGO" localSheetId="42">#REF!</definedName>
    <definedName name="COPAGO" localSheetId="43">#REF!</definedName>
    <definedName name="COPAGO">#REF!</definedName>
    <definedName name="copia" localSheetId="2">#REF!</definedName>
    <definedName name="copia" localSheetId="3">#REF!</definedName>
    <definedName name="copia" localSheetId="5">#REF!</definedName>
    <definedName name="copia" localSheetId="6">#REF!</definedName>
    <definedName name="copia" localSheetId="8">#REF!</definedName>
    <definedName name="copia" localSheetId="9">#REF!</definedName>
    <definedName name="copia" localSheetId="10">#REF!</definedName>
    <definedName name="copia" localSheetId="11">#REF!</definedName>
    <definedName name="copia" localSheetId="12">#REF!</definedName>
    <definedName name="copia" localSheetId="13">#REF!</definedName>
    <definedName name="copia" localSheetId="14">#REF!</definedName>
    <definedName name="copia" localSheetId="16">#REF!</definedName>
    <definedName name="copia" localSheetId="17">#REF!</definedName>
    <definedName name="copia" localSheetId="22">#REF!</definedName>
    <definedName name="copia" localSheetId="23">#REF!</definedName>
    <definedName name="copia" localSheetId="27">#REF!</definedName>
    <definedName name="copia" localSheetId="30">#REF!</definedName>
    <definedName name="copia" localSheetId="31">#REF!</definedName>
    <definedName name="copia" localSheetId="32">#REF!</definedName>
    <definedName name="copia" localSheetId="34">#REF!</definedName>
    <definedName name="copia" localSheetId="35">#REF!</definedName>
    <definedName name="copia" localSheetId="36">#REF!</definedName>
    <definedName name="copia" localSheetId="37">#REF!</definedName>
    <definedName name="copia" localSheetId="40">#REF!</definedName>
    <definedName name="copia" localSheetId="41">#REF!</definedName>
    <definedName name="copia" localSheetId="42">#REF!</definedName>
    <definedName name="copia">#REF!</definedName>
    <definedName name="copiar" localSheetId="2">#REF!</definedName>
    <definedName name="copiar" localSheetId="3">#REF!</definedName>
    <definedName name="copiar" localSheetId="5">#REF!</definedName>
    <definedName name="copiar" localSheetId="6">#REF!</definedName>
    <definedName name="copiar" localSheetId="8">#REF!</definedName>
    <definedName name="copiar" localSheetId="9">#REF!</definedName>
    <definedName name="copiar" localSheetId="10">#REF!</definedName>
    <definedName name="copiar" localSheetId="11">#REF!</definedName>
    <definedName name="copiar" localSheetId="12">#REF!</definedName>
    <definedName name="copiar" localSheetId="13">#REF!</definedName>
    <definedName name="copiar" localSheetId="14">#REF!</definedName>
    <definedName name="copiar" localSheetId="16">#REF!</definedName>
    <definedName name="copiar" localSheetId="17">#REF!</definedName>
    <definedName name="copiar" localSheetId="22">#REF!</definedName>
    <definedName name="copiar" localSheetId="23">#REF!</definedName>
    <definedName name="copiar" localSheetId="27">#REF!</definedName>
    <definedName name="copiar" localSheetId="30">#REF!</definedName>
    <definedName name="copiar" localSheetId="31">#REF!</definedName>
    <definedName name="copiar" localSheetId="32">#REF!</definedName>
    <definedName name="copiar" localSheetId="34">#REF!</definedName>
    <definedName name="copiar" localSheetId="35">#REF!</definedName>
    <definedName name="copiar" localSheetId="36">#REF!</definedName>
    <definedName name="copiar" localSheetId="37">#REF!</definedName>
    <definedName name="copiar" localSheetId="40">#REF!</definedName>
    <definedName name="copiar" localSheetId="41">#REF!</definedName>
    <definedName name="copiar" localSheetId="42">#REF!</definedName>
    <definedName name="copiar">#REF!</definedName>
    <definedName name="copiar2" localSheetId="2">#REF!</definedName>
    <definedName name="copiar2" localSheetId="3">#REF!</definedName>
    <definedName name="copiar2" localSheetId="5">#REF!</definedName>
    <definedName name="copiar2" localSheetId="6">#REF!</definedName>
    <definedName name="copiar2" localSheetId="8">#REF!</definedName>
    <definedName name="copiar2" localSheetId="9">#REF!</definedName>
    <definedName name="copiar2" localSheetId="10">#REF!</definedName>
    <definedName name="copiar2" localSheetId="11">#REF!</definedName>
    <definedName name="copiar2" localSheetId="12">#REF!</definedName>
    <definedName name="copiar2" localSheetId="13">#REF!</definedName>
    <definedName name="copiar2" localSheetId="14">#REF!</definedName>
    <definedName name="copiar2" localSheetId="16">#REF!</definedName>
    <definedName name="copiar2" localSheetId="17">#REF!</definedName>
    <definedName name="copiar2" localSheetId="22">#REF!</definedName>
    <definedName name="copiar2" localSheetId="23">#REF!</definedName>
    <definedName name="copiar2" localSheetId="27">#REF!</definedName>
    <definedName name="copiar2" localSheetId="30">#REF!</definedName>
    <definedName name="copiar2" localSheetId="31">#REF!</definedName>
    <definedName name="copiar2" localSheetId="32">#REF!</definedName>
    <definedName name="copiar2" localSheetId="34">#REF!</definedName>
    <definedName name="copiar2" localSheetId="35">#REF!</definedName>
    <definedName name="copiar2" localSheetId="36">#REF!</definedName>
    <definedName name="copiar2" localSheetId="37">#REF!</definedName>
    <definedName name="copiar2" localSheetId="40">#REF!</definedName>
    <definedName name="copiar2" localSheetId="41">#REF!</definedName>
    <definedName name="copiar2" localSheetId="42">#REF!</definedName>
    <definedName name="copiar2">#REF!</definedName>
    <definedName name="CUA" localSheetId="29">'[2]CC.AA'!$B$2:$F$20</definedName>
    <definedName name="CUA" localSheetId="30">'[2]CC.AA'!$B$2:$F$20</definedName>
    <definedName name="CUA" localSheetId="31">'[2]CC.AA'!$B$2:$F$20</definedName>
    <definedName name="CUA" localSheetId="32">'[2]CC.AA'!$B$2:$F$20</definedName>
    <definedName name="CUA" localSheetId="43">'[2]CC.AA'!$B$2:$F$20</definedName>
    <definedName name="CUA">'[3]CC.AA'!$B$2:$F$20</definedName>
    <definedName name="D" localSheetId="2">'[1]REGIONALIZACION ESTIMADA 1.990'!#REF!</definedName>
    <definedName name="D" localSheetId="3">'[1]REGIONALIZACION ESTIMADA 1.990'!#REF!</definedName>
    <definedName name="D" localSheetId="5">'[1]REGIONALIZACION ESTIMADA 1.990'!#REF!</definedName>
    <definedName name="D" localSheetId="6">'[1]REGIONALIZACION ESTIMADA 1.990'!#REF!</definedName>
    <definedName name="D" localSheetId="8">'[1]REGIONALIZACION ESTIMADA 1.990'!#REF!</definedName>
    <definedName name="D" localSheetId="9">'[1]REGIONALIZACION ESTIMADA 1.990'!#REF!</definedName>
    <definedName name="D" localSheetId="10">'[1]REGIONALIZACION ESTIMADA 1.990'!#REF!</definedName>
    <definedName name="D" localSheetId="11">'[1]REGIONALIZACION ESTIMADA 1.990'!#REF!</definedName>
    <definedName name="D" localSheetId="12">'[1]REGIONALIZACION ESTIMADA 1.990'!#REF!</definedName>
    <definedName name="D" localSheetId="13">'[1]REGIONALIZACION ESTIMADA 1.990'!#REF!</definedName>
    <definedName name="D" localSheetId="14">'[1]REGIONALIZACION ESTIMADA 1.990'!#REF!</definedName>
    <definedName name="D" localSheetId="16">'[1]REGIONALIZACION ESTIMADA 1.990'!#REF!</definedName>
    <definedName name="D" localSheetId="17">'[1]REGIONALIZACION ESTIMADA 1.990'!#REF!</definedName>
    <definedName name="D" localSheetId="22">'[1]REGIONALIZACION ESTIMADA 1.990'!#REF!</definedName>
    <definedName name="D" localSheetId="23">'[1]REGIONALIZACION ESTIMADA 1.990'!#REF!</definedName>
    <definedName name="D" localSheetId="27">'[1]REGIONALIZACION ESTIMADA 1.990'!#REF!</definedName>
    <definedName name="D" localSheetId="29">'[1]REGIONALIZACION ESTIMADA 1.990'!#REF!</definedName>
    <definedName name="D" localSheetId="30">'[1]REGIONALIZACION ESTIMADA 1.990'!#REF!</definedName>
    <definedName name="D" localSheetId="31">'[1]REGIONALIZACION ESTIMADA 1.990'!#REF!</definedName>
    <definedName name="D" localSheetId="32">'[1]REGIONALIZACION ESTIMADA 1.990'!#REF!</definedName>
    <definedName name="D" localSheetId="34">'[1]REGIONALIZACION ESTIMADA 1.990'!#REF!</definedName>
    <definedName name="D" localSheetId="35">'[1]REGIONALIZACION ESTIMADA 1.990'!#REF!</definedName>
    <definedName name="D" localSheetId="36">'[1]REGIONALIZACION ESTIMADA 1.990'!#REF!</definedName>
    <definedName name="D" localSheetId="37">'[1]REGIONALIZACION ESTIMADA 1.990'!#REF!</definedName>
    <definedName name="D" localSheetId="40">'[1]REGIONALIZACION ESTIMADA 1.990'!#REF!</definedName>
    <definedName name="D" localSheetId="41">'[1]REGIONALIZACION ESTIMADA 1.990'!#REF!</definedName>
    <definedName name="D" localSheetId="42">'[1]REGIONALIZACION ESTIMADA 1.990'!#REF!</definedName>
    <definedName name="D" localSheetId="43">'[1]REGIONALIZACION ESTIMADA 1.990'!#REF!</definedName>
    <definedName name="D">'[1]REGIONALIZACION ESTIMADA 1.990'!#REF!</definedName>
    <definedName name="DA" localSheetId="2">'[1]REGIONALIZACION ESTIMADA 1.990'!#REF!</definedName>
    <definedName name="DA" localSheetId="3">'[1]REGIONALIZACION ESTIMADA 1.990'!#REF!</definedName>
    <definedName name="DA" localSheetId="5">'[1]REGIONALIZACION ESTIMADA 1.990'!#REF!</definedName>
    <definedName name="DA" localSheetId="6">'[1]REGIONALIZACION ESTIMADA 1.990'!#REF!</definedName>
    <definedName name="DA" localSheetId="8">'[1]REGIONALIZACION ESTIMADA 1.990'!#REF!</definedName>
    <definedName name="DA" localSheetId="9">'[1]REGIONALIZACION ESTIMADA 1.990'!#REF!</definedName>
    <definedName name="DA" localSheetId="10">'[1]REGIONALIZACION ESTIMADA 1.990'!#REF!</definedName>
    <definedName name="DA" localSheetId="11">'[1]REGIONALIZACION ESTIMADA 1.990'!#REF!</definedName>
    <definedName name="DA" localSheetId="12">'[1]REGIONALIZACION ESTIMADA 1.990'!#REF!</definedName>
    <definedName name="DA" localSheetId="13">'[1]REGIONALIZACION ESTIMADA 1.990'!#REF!</definedName>
    <definedName name="DA" localSheetId="14">'[1]REGIONALIZACION ESTIMADA 1.990'!#REF!</definedName>
    <definedName name="DA" localSheetId="16">'[1]REGIONALIZACION ESTIMADA 1.990'!#REF!</definedName>
    <definedName name="DA" localSheetId="17">'[1]REGIONALIZACION ESTIMADA 1.990'!#REF!</definedName>
    <definedName name="DA" localSheetId="22">'[1]REGIONALIZACION ESTIMADA 1.990'!#REF!</definedName>
    <definedName name="DA" localSheetId="23">'[1]REGIONALIZACION ESTIMADA 1.990'!#REF!</definedName>
    <definedName name="DA" localSheetId="27">'[1]REGIONALIZACION ESTIMADA 1.990'!#REF!</definedName>
    <definedName name="DA" localSheetId="29">'[1]REGIONALIZACION ESTIMADA 1.990'!#REF!</definedName>
    <definedName name="DA" localSheetId="30">'[1]REGIONALIZACION ESTIMADA 1.990'!#REF!</definedName>
    <definedName name="DA" localSheetId="31">'[1]REGIONALIZACION ESTIMADA 1.990'!#REF!</definedName>
    <definedName name="DA" localSheetId="32">'[1]REGIONALIZACION ESTIMADA 1.990'!#REF!</definedName>
    <definedName name="DA" localSheetId="34">'[1]REGIONALIZACION ESTIMADA 1.990'!#REF!</definedName>
    <definedName name="DA" localSheetId="35">'[1]REGIONALIZACION ESTIMADA 1.990'!#REF!</definedName>
    <definedName name="DA" localSheetId="36">'[1]REGIONALIZACION ESTIMADA 1.990'!#REF!</definedName>
    <definedName name="DA" localSheetId="37">'[1]REGIONALIZACION ESTIMADA 1.990'!#REF!</definedName>
    <definedName name="DA" localSheetId="40">'[1]REGIONALIZACION ESTIMADA 1.990'!#REF!</definedName>
    <definedName name="DA" localSheetId="41">'[1]REGIONALIZACION ESTIMADA 1.990'!#REF!</definedName>
    <definedName name="DA" localSheetId="42">'[1]REGIONALIZACION ESTIMADA 1.990'!#REF!</definedName>
    <definedName name="DA" localSheetId="43">'[1]REGIONALIZACION ESTIMADA 1.990'!#REF!</definedName>
    <definedName name="DA">'[1]REGIONALIZACION ESTIMADA 1.990'!#REF!</definedName>
    <definedName name="datos" localSheetId="2">#REF!</definedName>
    <definedName name="datos" localSheetId="3">#REF!</definedName>
    <definedName name="datos" localSheetId="5">#REF!</definedName>
    <definedName name="datos" localSheetId="6">#REF!</definedName>
    <definedName name="datos" localSheetId="8">#REF!</definedName>
    <definedName name="datos" localSheetId="9">#REF!</definedName>
    <definedName name="datos" localSheetId="10">#REF!</definedName>
    <definedName name="datos" localSheetId="11">#REF!</definedName>
    <definedName name="datos" localSheetId="12">#REF!</definedName>
    <definedName name="datos" localSheetId="13">#REF!</definedName>
    <definedName name="datos" localSheetId="14">#REF!</definedName>
    <definedName name="datos" localSheetId="16">#REF!</definedName>
    <definedName name="datos" localSheetId="17">#REF!</definedName>
    <definedName name="datos" localSheetId="22">#REF!</definedName>
    <definedName name="datos" localSheetId="23">#REF!</definedName>
    <definedName name="datos" localSheetId="27">#REF!</definedName>
    <definedName name="datos" localSheetId="30">#REF!</definedName>
    <definedName name="datos" localSheetId="31">#REF!</definedName>
    <definedName name="datos" localSheetId="32">#REF!</definedName>
    <definedName name="datos" localSheetId="34">#REF!</definedName>
    <definedName name="datos" localSheetId="35">#REF!</definedName>
    <definedName name="datos" localSheetId="36">#REF!</definedName>
    <definedName name="datos" localSheetId="37">#REF!</definedName>
    <definedName name="datos" localSheetId="40">#REF!</definedName>
    <definedName name="datos" localSheetId="41">#REF!</definedName>
    <definedName name="datos" localSheetId="42">#REF!</definedName>
    <definedName name="datos">#REF!</definedName>
    <definedName name="DD" localSheetId="2">'[1]REGIONALIZACION ESTIMADA 1.990'!#REF!</definedName>
    <definedName name="DD" localSheetId="3">'[1]REGIONALIZACION ESTIMADA 1.990'!#REF!</definedName>
    <definedName name="DD" localSheetId="5">'[1]REGIONALIZACION ESTIMADA 1.990'!#REF!</definedName>
    <definedName name="DD" localSheetId="6">'[1]REGIONALIZACION ESTIMADA 1.990'!#REF!</definedName>
    <definedName name="DD" localSheetId="8">'[1]REGIONALIZACION ESTIMADA 1.990'!#REF!</definedName>
    <definedName name="DD" localSheetId="9">'[1]REGIONALIZACION ESTIMADA 1.990'!#REF!</definedName>
    <definedName name="DD" localSheetId="10">'[1]REGIONALIZACION ESTIMADA 1.990'!#REF!</definedName>
    <definedName name="DD" localSheetId="11">'[1]REGIONALIZACION ESTIMADA 1.990'!#REF!</definedName>
    <definedName name="DD" localSheetId="12">'[1]REGIONALIZACION ESTIMADA 1.990'!#REF!</definedName>
    <definedName name="DD" localSheetId="13">'[1]REGIONALIZACION ESTIMADA 1.990'!#REF!</definedName>
    <definedName name="DD" localSheetId="14">'[1]REGIONALIZACION ESTIMADA 1.990'!#REF!</definedName>
    <definedName name="DD" localSheetId="16">'[1]REGIONALIZACION ESTIMADA 1.990'!#REF!</definedName>
    <definedName name="DD" localSheetId="17">'[1]REGIONALIZACION ESTIMADA 1.990'!#REF!</definedName>
    <definedName name="DD" localSheetId="22">'[1]REGIONALIZACION ESTIMADA 1.990'!#REF!</definedName>
    <definedName name="DD" localSheetId="23">'[1]REGIONALIZACION ESTIMADA 1.990'!#REF!</definedName>
    <definedName name="DD" localSheetId="27">'[1]REGIONALIZACION ESTIMADA 1.990'!#REF!</definedName>
    <definedName name="DD" localSheetId="29">'[1]REGIONALIZACION ESTIMADA 1.990'!#REF!</definedName>
    <definedName name="DD" localSheetId="30">'[1]REGIONALIZACION ESTIMADA 1.990'!#REF!</definedName>
    <definedName name="DD" localSheetId="31">'[1]REGIONALIZACION ESTIMADA 1.990'!#REF!</definedName>
    <definedName name="DD" localSheetId="32">'[1]REGIONALIZACION ESTIMADA 1.990'!#REF!</definedName>
    <definedName name="DD" localSheetId="34">'[1]REGIONALIZACION ESTIMADA 1.990'!#REF!</definedName>
    <definedName name="DD" localSheetId="35">'[1]REGIONALIZACION ESTIMADA 1.990'!#REF!</definedName>
    <definedName name="DD" localSheetId="36">'[1]REGIONALIZACION ESTIMADA 1.990'!#REF!</definedName>
    <definedName name="DD" localSheetId="37">'[1]REGIONALIZACION ESTIMADA 1.990'!#REF!</definedName>
    <definedName name="DD" localSheetId="40">'[1]REGIONALIZACION ESTIMADA 1.990'!#REF!</definedName>
    <definedName name="DD" localSheetId="41">'[1]REGIONALIZACION ESTIMADA 1.990'!#REF!</definedName>
    <definedName name="DD" localSheetId="42">'[1]REGIONALIZACION ESTIMADA 1.990'!#REF!</definedName>
    <definedName name="DD" localSheetId="43">'[1]REGIONALIZACION ESTIMADA 1.990'!#REF!</definedName>
    <definedName name="DD">'[1]REGIONALIZACION ESTIMADA 1.990'!#REF!</definedName>
    <definedName name="delegacion" localSheetId="2">#REF!</definedName>
    <definedName name="delegacion" localSheetId="3">#REF!</definedName>
    <definedName name="delegacion" localSheetId="5">#REF!</definedName>
    <definedName name="delegacion" localSheetId="6">#REF!</definedName>
    <definedName name="delegacion" localSheetId="8">#REF!</definedName>
    <definedName name="delegacion" localSheetId="9">#REF!</definedName>
    <definedName name="delegacion" localSheetId="10">#REF!</definedName>
    <definedName name="delegacion" localSheetId="11">#REF!</definedName>
    <definedName name="delegacion" localSheetId="12">#REF!</definedName>
    <definedName name="delegacion" localSheetId="13">#REF!</definedName>
    <definedName name="delegacion" localSheetId="14">#REF!</definedName>
    <definedName name="delegacion" localSheetId="16">#REF!</definedName>
    <definedName name="delegacion" localSheetId="17">#REF!</definedName>
    <definedName name="delegacion" localSheetId="22">#REF!</definedName>
    <definedName name="delegacion" localSheetId="23">#REF!</definedName>
    <definedName name="delegacion" localSheetId="27">#REF!</definedName>
    <definedName name="delegacion" localSheetId="30">#REF!</definedName>
    <definedName name="delegacion" localSheetId="31">#REF!</definedName>
    <definedName name="delegacion" localSheetId="32">#REF!</definedName>
    <definedName name="delegacion" localSheetId="34">#REF!</definedName>
    <definedName name="delegacion" localSheetId="35">#REF!</definedName>
    <definedName name="delegacion" localSheetId="36">#REF!</definedName>
    <definedName name="delegacion" localSheetId="37">#REF!</definedName>
    <definedName name="delegacion" localSheetId="40">#REF!</definedName>
    <definedName name="delegacion" localSheetId="41">#REF!</definedName>
    <definedName name="delegacion" localSheetId="42">#REF!</definedName>
    <definedName name="delegacion">#REF!</definedName>
    <definedName name="desconocido" localSheetId="2">#REF!</definedName>
    <definedName name="desconocido" localSheetId="3">#REF!</definedName>
    <definedName name="desconocido" localSheetId="5">#REF!</definedName>
    <definedName name="desconocido" localSheetId="6">#REF!</definedName>
    <definedName name="desconocido" localSheetId="8">#REF!</definedName>
    <definedName name="desconocido" localSheetId="9">#REF!</definedName>
    <definedName name="desconocido" localSheetId="10">#REF!</definedName>
    <definedName name="desconocido" localSheetId="11">#REF!</definedName>
    <definedName name="desconocido" localSheetId="12">#REF!</definedName>
    <definedName name="desconocido" localSheetId="13">#REF!</definedName>
    <definedName name="desconocido" localSheetId="14">#REF!</definedName>
    <definedName name="desconocido" localSheetId="16">#REF!</definedName>
    <definedName name="desconocido" localSheetId="17">#REF!</definedName>
    <definedName name="desconocido" localSheetId="22">#REF!</definedName>
    <definedName name="desconocido" localSheetId="23">#REF!</definedName>
    <definedName name="desconocido" localSheetId="27">#REF!</definedName>
    <definedName name="desconocido" localSheetId="30">#REF!</definedName>
    <definedName name="desconocido" localSheetId="31">#REF!</definedName>
    <definedName name="desconocido" localSheetId="32">#REF!</definedName>
    <definedName name="desconocido" localSheetId="34">#REF!</definedName>
    <definedName name="desconocido" localSheetId="35">#REF!</definedName>
    <definedName name="desconocido" localSheetId="36">#REF!</definedName>
    <definedName name="desconocido" localSheetId="37">#REF!</definedName>
    <definedName name="desconocido" localSheetId="40">#REF!</definedName>
    <definedName name="desconocido" localSheetId="41">#REF!</definedName>
    <definedName name="desconocido" localSheetId="42">#REF!</definedName>
    <definedName name="desconocido">#REF!</definedName>
    <definedName name="DG" localSheetId="2">'[1]REGIONALIZACION ESTIMADA 1.990'!#REF!</definedName>
    <definedName name="DG" localSheetId="3">'[1]REGIONALIZACION ESTIMADA 1.990'!#REF!</definedName>
    <definedName name="DG" localSheetId="5">'[1]REGIONALIZACION ESTIMADA 1.990'!#REF!</definedName>
    <definedName name="DG" localSheetId="6">'[1]REGIONALIZACION ESTIMADA 1.990'!#REF!</definedName>
    <definedName name="DG" localSheetId="8">'[1]REGIONALIZACION ESTIMADA 1.990'!#REF!</definedName>
    <definedName name="DG" localSheetId="9">'[1]REGIONALIZACION ESTIMADA 1.990'!#REF!</definedName>
    <definedName name="DG" localSheetId="10">'[1]REGIONALIZACION ESTIMADA 1.990'!#REF!</definedName>
    <definedName name="DG" localSheetId="11">'[1]REGIONALIZACION ESTIMADA 1.990'!#REF!</definedName>
    <definedName name="DG" localSheetId="12">'[1]REGIONALIZACION ESTIMADA 1.990'!#REF!</definedName>
    <definedName name="DG" localSheetId="13">'[1]REGIONALIZACION ESTIMADA 1.990'!#REF!</definedName>
    <definedName name="DG" localSheetId="14">'[1]REGIONALIZACION ESTIMADA 1.990'!#REF!</definedName>
    <definedName name="DG" localSheetId="16">'[1]REGIONALIZACION ESTIMADA 1.990'!#REF!</definedName>
    <definedName name="DG" localSheetId="17">'[1]REGIONALIZACION ESTIMADA 1.990'!#REF!</definedName>
    <definedName name="DG" localSheetId="22">'[1]REGIONALIZACION ESTIMADA 1.990'!#REF!</definedName>
    <definedName name="DG" localSheetId="23">'[1]REGIONALIZACION ESTIMADA 1.990'!#REF!</definedName>
    <definedName name="DG" localSheetId="27">'[1]REGIONALIZACION ESTIMADA 1.990'!#REF!</definedName>
    <definedName name="DG" localSheetId="29">'[1]REGIONALIZACION ESTIMADA 1.990'!#REF!</definedName>
    <definedName name="DG" localSheetId="30">'[1]REGIONALIZACION ESTIMADA 1.990'!#REF!</definedName>
    <definedName name="DG" localSheetId="31">'[1]REGIONALIZACION ESTIMADA 1.990'!#REF!</definedName>
    <definedName name="DG" localSheetId="32">'[1]REGIONALIZACION ESTIMADA 1.990'!#REF!</definedName>
    <definedName name="DG" localSheetId="34">'[1]REGIONALIZACION ESTIMADA 1.990'!#REF!</definedName>
    <definedName name="DG" localSheetId="35">'[1]REGIONALIZACION ESTIMADA 1.990'!#REF!</definedName>
    <definedName name="DG" localSheetId="36">'[1]REGIONALIZACION ESTIMADA 1.990'!#REF!</definedName>
    <definedName name="DG" localSheetId="37">'[1]REGIONALIZACION ESTIMADA 1.990'!#REF!</definedName>
    <definedName name="DG" localSheetId="40">'[1]REGIONALIZACION ESTIMADA 1.990'!#REF!</definedName>
    <definedName name="DG" localSheetId="41">'[1]REGIONALIZACION ESTIMADA 1.990'!#REF!</definedName>
    <definedName name="DG" localSheetId="42">'[1]REGIONALIZACION ESTIMADA 1.990'!#REF!</definedName>
    <definedName name="DG" localSheetId="43">'[1]REGIONALIZACION ESTIMADA 1.990'!#REF!</definedName>
    <definedName name="DG">'[1]REGIONALIZACION ESTIMADA 1.990'!#REF!</definedName>
    <definedName name="EAI">#N/A</definedName>
    <definedName name="Equivalencia" localSheetId="2">#REF!</definedName>
    <definedName name="Equivalencia" localSheetId="3">#REF!</definedName>
    <definedName name="Equivalencia" localSheetId="5">#REF!</definedName>
    <definedName name="Equivalencia" localSheetId="6">#REF!</definedName>
    <definedName name="Equivalencia" localSheetId="8">#REF!</definedName>
    <definedName name="Equivalencia" localSheetId="9">#REF!</definedName>
    <definedName name="Equivalencia" localSheetId="10">#REF!</definedName>
    <definedName name="Equivalencia" localSheetId="11">#REF!</definedName>
    <definedName name="Equivalencia" localSheetId="12">#REF!</definedName>
    <definedName name="Equivalencia" localSheetId="13">#REF!</definedName>
    <definedName name="Equivalencia" localSheetId="14">#REF!</definedName>
    <definedName name="Equivalencia" localSheetId="16">#REF!</definedName>
    <definedName name="Equivalencia" localSheetId="17">#REF!</definedName>
    <definedName name="Equivalencia" localSheetId="22">#REF!</definedName>
    <definedName name="Equivalencia" localSheetId="23">#REF!</definedName>
    <definedName name="Equivalencia" localSheetId="27">#REF!</definedName>
    <definedName name="Equivalencia" localSheetId="29">#REF!</definedName>
    <definedName name="Equivalencia" localSheetId="30">#REF!</definedName>
    <definedName name="Equivalencia" localSheetId="31">#REF!</definedName>
    <definedName name="Equivalencia" localSheetId="32">#REF!</definedName>
    <definedName name="Equivalencia" localSheetId="34">#REF!</definedName>
    <definedName name="Equivalencia" localSheetId="35">#REF!</definedName>
    <definedName name="Equivalencia" localSheetId="36">#REF!</definedName>
    <definedName name="Equivalencia" localSheetId="37">#REF!</definedName>
    <definedName name="Equivalencia" localSheetId="40">#REF!</definedName>
    <definedName name="Equivalencia" localSheetId="41">#REF!</definedName>
    <definedName name="Equivalencia" localSheetId="42">#REF!</definedName>
    <definedName name="Equivalencia" localSheetId="43">#REF!</definedName>
    <definedName name="Equivalencia">#REF!</definedName>
    <definedName name="esped" localSheetId="2">#REF!</definedName>
    <definedName name="esped" localSheetId="3">#REF!</definedName>
    <definedName name="esped" localSheetId="5">#REF!</definedName>
    <definedName name="esped" localSheetId="6">#REF!</definedName>
    <definedName name="esped" localSheetId="8">#REF!</definedName>
    <definedName name="esped" localSheetId="9">#REF!</definedName>
    <definedName name="esped" localSheetId="10">#REF!</definedName>
    <definedName name="esped" localSheetId="11">#REF!</definedName>
    <definedName name="esped" localSheetId="12">#REF!</definedName>
    <definedName name="esped" localSheetId="13">#REF!</definedName>
    <definedName name="esped" localSheetId="14">#REF!</definedName>
    <definedName name="esped" localSheetId="16">#REF!</definedName>
    <definedName name="esped" localSheetId="17">#REF!</definedName>
    <definedName name="esped" localSheetId="22">#REF!</definedName>
    <definedName name="esped" localSheetId="23">#REF!</definedName>
    <definedName name="esped" localSheetId="27">#REF!</definedName>
    <definedName name="esped" localSheetId="30">#REF!</definedName>
    <definedName name="esped" localSheetId="31">#REF!</definedName>
    <definedName name="esped" localSheetId="32">#REF!</definedName>
    <definedName name="esped" localSheetId="34">#REF!</definedName>
    <definedName name="esped" localSheetId="35">#REF!</definedName>
    <definedName name="esped" localSheetId="36">#REF!</definedName>
    <definedName name="esped" localSheetId="37">#REF!</definedName>
    <definedName name="esped" localSheetId="40">#REF!</definedName>
    <definedName name="esped" localSheetId="41">#REF!</definedName>
    <definedName name="esped" localSheetId="42">#REF!</definedName>
    <definedName name="esped">#REF!</definedName>
    <definedName name="EUR_GTO_ACTIVOS" localSheetId="2">#REF!</definedName>
    <definedName name="EUR_GTO_ACTIVOS" localSheetId="3">#REF!</definedName>
    <definedName name="EUR_GTO_ACTIVOS" localSheetId="5">#REF!</definedName>
    <definedName name="EUR_GTO_ACTIVOS" localSheetId="6">#REF!</definedName>
    <definedName name="EUR_GTO_ACTIVOS" localSheetId="8">#REF!</definedName>
    <definedName name="EUR_GTO_ACTIVOS" localSheetId="9">#REF!</definedName>
    <definedName name="EUR_GTO_ACTIVOS" localSheetId="10">#REF!</definedName>
    <definedName name="EUR_GTO_ACTIVOS" localSheetId="11">#REF!</definedName>
    <definedName name="EUR_GTO_ACTIVOS" localSheetId="12">#REF!</definedName>
    <definedName name="EUR_GTO_ACTIVOS" localSheetId="13">#REF!</definedName>
    <definedName name="EUR_GTO_ACTIVOS" localSheetId="14">#REF!</definedName>
    <definedName name="EUR_GTO_ACTIVOS" localSheetId="16">#REF!</definedName>
    <definedName name="EUR_GTO_ACTIVOS" localSheetId="17">#REF!</definedName>
    <definedName name="EUR_GTO_ACTIVOS" localSheetId="22">#REF!</definedName>
    <definedName name="EUR_GTO_ACTIVOS" localSheetId="23">#REF!</definedName>
    <definedName name="EUR_GTO_ACTIVOS" localSheetId="27">#REF!</definedName>
    <definedName name="EUR_GTO_ACTIVOS" localSheetId="29">#REF!</definedName>
    <definedName name="EUR_GTO_ACTIVOS" localSheetId="30">#REF!</definedName>
    <definedName name="EUR_GTO_ACTIVOS" localSheetId="31">#REF!</definedName>
    <definedName name="EUR_GTO_ACTIVOS" localSheetId="32">#REF!</definedName>
    <definedName name="EUR_GTO_ACTIVOS" localSheetId="34">#REF!</definedName>
    <definedName name="EUR_GTO_ACTIVOS" localSheetId="35">#REF!</definedName>
    <definedName name="EUR_GTO_ACTIVOS" localSheetId="36">#REF!</definedName>
    <definedName name="EUR_GTO_ACTIVOS" localSheetId="37">#REF!</definedName>
    <definedName name="EUR_GTO_ACTIVOS" localSheetId="40">#REF!</definedName>
    <definedName name="EUR_GTO_ACTIVOS" localSheetId="41">#REF!</definedName>
    <definedName name="EUR_GTO_ACTIVOS" localSheetId="42">#REF!</definedName>
    <definedName name="EUR_GTO_ACTIVOS" localSheetId="43">#REF!</definedName>
    <definedName name="EUR_GTO_ACTIVOS">#REF!</definedName>
    <definedName name="EUR_GTO_PENSIONISTAS" localSheetId="2">#REF!</definedName>
    <definedName name="EUR_GTO_PENSIONISTAS" localSheetId="3">#REF!</definedName>
    <definedName name="EUR_GTO_PENSIONISTAS" localSheetId="5">#REF!</definedName>
    <definedName name="EUR_GTO_PENSIONISTAS" localSheetId="6">#REF!</definedName>
    <definedName name="EUR_GTO_PENSIONISTAS" localSheetId="8">#REF!</definedName>
    <definedName name="EUR_GTO_PENSIONISTAS" localSheetId="9">#REF!</definedName>
    <definedName name="EUR_GTO_PENSIONISTAS" localSheetId="10">#REF!</definedName>
    <definedName name="EUR_GTO_PENSIONISTAS" localSheetId="11">#REF!</definedName>
    <definedName name="EUR_GTO_PENSIONISTAS" localSheetId="12">#REF!</definedName>
    <definedName name="EUR_GTO_PENSIONISTAS" localSheetId="13">#REF!</definedName>
    <definedName name="EUR_GTO_PENSIONISTAS" localSheetId="14">#REF!</definedName>
    <definedName name="EUR_GTO_PENSIONISTAS" localSheetId="16">#REF!</definedName>
    <definedName name="EUR_GTO_PENSIONISTAS" localSheetId="17">#REF!</definedName>
    <definedName name="EUR_GTO_PENSIONISTAS" localSheetId="22">#REF!</definedName>
    <definedName name="EUR_GTO_PENSIONISTAS" localSheetId="23">#REF!</definedName>
    <definedName name="EUR_GTO_PENSIONISTAS" localSheetId="27">#REF!</definedName>
    <definedName name="EUR_GTO_PENSIONISTAS" localSheetId="29">#REF!</definedName>
    <definedName name="EUR_GTO_PENSIONISTAS" localSheetId="30">#REF!</definedName>
    <definedName name="EUR_GTO_PENSIONISTAS" localSheetId="31">#REF!</definedName>
    <definedName name="EUR_GTO_PENSIONISTAS" localSheetId="32">#REF!</definedName>
    <definedName name="EUR_GTO_PENSIONISTAS" localSheetId="34">#REF!</definedName>
    <definedName name="EUR_GTO_PENSIONISTAS" localSheetId="35">#REF!</definedName>
    <definedName name="EUR_GTO_PENSIONISTAS" localSheetId="36">#REF!</definedName>
    <definedName name="EUR_GTO_PENSIONISTAS" localSheetId="37">#REF!</definedName>
    <definedName name="EUR_GTO_PENSIONISTAS" localSheetId="40">#REF!</definedName>
    <definedName name="EUR_GTO_PENSIONISTAS" localSheetId="41">#REF!</definedName>
    <definedName name="EUR_GTO_PENSIONISTAS" localSheetId="42">#REF!</definedName>
    <definedName name="EUR_GTO_PENSIONISTAS" localSheetId="43">#REF!</definedName>
    <definedName name="EUR_GTO_PENSIONISTAS">#REF!</definedName>
    <definedName name="EUR_GTO_TOTAL" localSheetId="2">#REF!</definedName>
    <definedName name="EUR_GTO_TOTAL" localSheetId="3">#REF!</definedName>
    <definedName name="EUR_GTO_TOTAL" localSheetId="5">#REF!</definedName>
    <definedName name="EUR_GTO_TOTAL" localSheetId="6">#REF!</definedName>
    <definedName name="EUR_GTO_TOTAL" localSheetId="8">#REF!</definedName>
    <definedName name="EUR_GTO_TOTAL" localSheetId="9">#REF!</definedName>
    <definedName name="EUR_GTO_TOTAL" localSheetId="10">#REF!</definedName>
    <definedName name="EUR_GTO_TOTAL" localSheetId="11">#REF!</definedName>
    <definedName name="EUR_GTO_TOTAL" localSheetId="12">#REF!</definedName>
    <definedName name="EUR_GTO_TOTAL" localSheetId="13">#REF!</definedName>
    <definedName name="EUR_GTO_TOTAL" localSheetId="14">#REF!</definedName>
    <definedName name="EUR_GTO_TOTAL" localSheetId="16">#REF!</definedName>
    <definedName name="EUR_GTO_TOTAL" localSheetId="17">#REF!</definedName>
    <definedName name="EUR_GTO_TOTAL" localSheetId="22">#REF!</definedName>
    <definedName name="EUR_GTO_TOTAL" localSheetId="23">#REF!</definedName>
    <definedName name="EUR_GTO_TOTAL" localSheetId="27">#REF!</definedName>
    <definedName name="EUR_GTO_TOTAL" localSheetId="29">#REF!</definedName>
    <definedName name="EUR_GTO_TOTAL" localSheetId="30">#REF!</definedName>
    <definedName name="EUR_GTO_TOTAL" localSheetId="31">#REF!</definedName>
    <definedName name="EUR_GTO_TOTAL" localSheetId="32">#REF!</definedName>
    <definedName name="EUR_GTO_TOTAL" localSheetId="34">#REF!</definedName>
    <definedName name="EUR_GTO_TOTAL" localSheetId="35">#REF!</definedName>
    <definedName name="EUR_GTO_TOTAL" localSheetId="36">#REF!</definedName>
    <definedName name="EUR_GTO_TOTAL" localSheetId="37">#REF!</definedName>
    <definedName name="EUR_GTO_TOTAL" localSheetId="40">#REF!</definedName>
    <definedName name="EUR_GTO_TOTAL" localSheetId="41">#REF!</definedName>
    <definedName name="EUR_GTO_TOTAL" localSheetId="42">#REF!</definedName>
    <definedName name="EUR_GTO_TOTAL" localSheetId="43">#REF!</definedName>
    <definedName name="EUR_GTO_TOTAL">#REF!</definedName>
    <definedName name="EXTRANJ2" localSheetId="2">#REF!</definedName>
    <definedName name="EXTRANJ2" localSheetId="3">#REF!</definedName>
    <definedName name="EXTRANJ2" localSheetId="5">#REF!</definedName>
    <definedName name="EXTRANJ2" localSheetId="6">#REF!</definedName>
    <definedName name="EXTRANJ2" localSheetId="8">#REF!</definedName>
    <definedName name="EXTRANJ2" localSheetId="9">#REF!</definedName>
    <definedName name="EXTRANJ2" localSheetId="10">#REF!</definedName>
    <definedName name="EXTRANJ2" localSheetId="11">#REF!</definedName>
    <definedName name="EXTRANJ2" localSheetId="12">#REF!</definedName>
    <definedName name="EXTRANJ2" localSheetId="13">#REF!</definedName>
    <definedName name="EXTRANJ2" localSheetId="14">#REF!</definedName>
    <definedName name="EXTRANJ2" localSheetId="16">#REF!</definedName>
    <definedName name="EXTRANJ2" localSheetId="17">#REF!</definedName>
    <definedName name="EXTRANJ2" localSheetId="22">#REF!</definedName>
    <definedName name="EXTRANJ2" localSheetId="23">#REF!</definedName>
    <definedName name="EXTRANJ2" localSheetId="27">#REF!</definedName>
    <definedName name="EXTRANJ2" localSheetId="30">#REF!</definedName>
    <definedName name="EXTRANJ2" localSheetId="31">#REF!</definedName>
    <definedName name="EXTRANJ2" localSheetId="32">#REF!</definedName>
    <definedName name="EXTRANJ2" localSheetId="34">#REF!</definedName>
    <definedName name="EXTRANJ2" localSheetId="35">#REF!</definedName>
    <definedName name="EXTRANJ2" localSheetId="36">#REF!</definedName>
    <definedName name="EXTRANJ2" localSheetId="37">#REF!</definedName>
    <definedName name="EXTRANJ2" localSheetId="40">#REF!</definedName>
    <definedName name="EXTRANJ2" localSheetId="41">#REF!</definedName>
    <definedName name="EXTRANJ2" localSheetId="42">#REF!</definedName>
    <definedName name="EXTRANJ2">#REF!</definedName>
    <definedName name="EXTRANJEROS" localSheetId="2">#REF!</definedName>
    <definedName name="EXTRANJEROS" localSheetId="3">#REF!</definedName>
    <definedName name="EXTRANJEROS" localSheetId="5">#REF!</definedName>
    <definedName name="EXTRANJEROS" localSheetId="6">#REF!</definedName>
    <definedName name="EXTRANJEROS" localSheetId="8">#REF!</definedName>
    <definedName name="EXTRANJEROS" localSheetId="9">#REF!</definedName>
    <definedName name="EXTRANJEROS" localSheetId="10">#REF!</definedName>
    <definedName name="EXTRANJEROS" localSheetId="11">#REF!</definedName>
    <definedName name="EXTRANJEROS" localSheetId="12">#REF!</definedName>
    <definedName name="EXTRANJEROS" localSheetId="13">#REF!</definedName>
    <definedName name="EXTRANJEROS" localSheetId="14">#REF!</definedName>
    <definedName name="EXTRANJEROS" localSheetId="16">#REF!</definedName>
    <definedName name="EXTRANJEROS" localSheetId="17">#REF!</definedName>
    <definedName name="EXTRANJEROS" localSheetId="22">#REF!</definedName>
    <definedName name="EXTRANJEROS" localSheetId="23">#REF!</definedName>
    <definedName name="EXTRANJEROS" localSheetId="27">#REF!</definedName>
    <definedName name="EXTRANJEROS" localSheetId="30">#REF!</definedName>
    <definedName name="EXTRANJEROS" localSheetId="31">#REF!</definedName>
    <definedName name="EXTRANJEROS" localSheetId="32">#REF!</definedName>
    <definedName name="EXTRANJEROS" localSheetId="34">#REF!</definedName>
    <definedName name="EXTRANJEROS" localSheetId="35">#REF!</definedName>
    <definedName name="EXTRANJEROS" localSheetId="36">#REF!</definedName>
    <definedName name="EXTRANJEROS" localSheetId="37">#REF!</definedName>
    <definedName name="EXTRANJEROS" localSheetId="40">#REF!</definedName>
    <definedName name="EXTRANJEROS" localSheetId="41">#REF!</definedName>
    <definedName name="EXTRANJEROS" localSheetId="42">#REF!</definedName>
    <definedName name="EXTRANJEROS">#REF!</definedName>
    <definedName name="FEH" localSheetId="2">'[1]REGIONALIZACION ESTIMADA 1.990'!#REF!</definedName>
    <definedName name="FEH" localSheetId="3">'[1]REGIONALIZACION ESTIMADA 1.990'!#REF!</definedName>
    <definedName name="FEH" localSheetId="5">'[1]REGIONALIZACION ESTIMADA 1.990'!#REF!</definedName>
    <definedName name="FEH" localSheetId="6">'[1]REGIONALIZACION ESTIMADA 1.990'!#REF!</definedName>
    <definedName name="FEH" localSheetId="8">'[1]REGIONALIZACION ESTIMADA 1.990'!#REF!</definedName>
    <definedName name="FEH" localSheetId="9">'[1]REGIONALIZACION ESTIMADA 1.990'!#REF!</definedName>
    <definedName name="FEH" localSheetId="10">'[1]REGIONALIZACION ESTIMADA 1.990'!#REF!</definedName>
    <definedName name="FEH" localSheetId="11">'[1]REGIONALIZACION ESTIMADA 1.990'!#REF!</definedName>
    <definedName name="FEH" localSheetId="12">'[1]REGIONALIZACION ESTIMADA 1.990'!#REF!</definedName>
    <definedName name="FEH" localSheetId="13">'[1]REGIONALIZACION ESTIMADA 1.990'!#REF!</definedName>
    <definedName name="FEH" localSheetId="14">'[1]REGIONALIZACION ESTIMADA 1.990'!#REF!</definedName>
    <definedName name="FEH" localSheetId="16">'[1]REGIONALIZACION ESTIMADA 1.990'!#REF!</definedName>
    <definedName name="FEH" localSheetId="17">'[1]REGIONALIZACION ESTIMADA 1.990'!#REF!</definedName>
    <definedName name="FEH" localSheetId="22">'[1]REGIONALIZACION ESTIMADA 1.990'!#REF!</definedName>
    <definedName name="FEH" localSheetId="23">'[1]REGIONALIZACION ESTIMADA 1.990'!#REF!</definedName>
    <definedName name="FEH" localSheetId="27">'[1]REGIONALIZACION ESTIMADA 1.990'!#REF!</definedName>
    <definedName name="FEH" localSheetId="29">'[1]REGIONALIZACION ESTIMADA 1.990'!#REF!</definedName>
    <definedName name="FEH" localSheetId="30">'[1]REGIONALIZACION ESTIMADA 1.990'!#REF!</definedName>
    <definedName name="FEH" localSheetId="31">'[1]REGIONALIZACION ESTIMADA 1.990'!#REF!</definedName>
    <definedName name="FEH" localSheetId="32">'[1]REGIONALIZACION ESTIMADA 1.990'!#REF!</definedName>
    <definedName name="FEH" localSheetId="34">'[1]REGIONALIZACION ESTIMADA 1.990'!#REF!</definedName>
    <definedName name="FEH" localSheetId="35">'[1]REGIONALIZACION ESTIMADA 1.990'!#REF!</definedName>
    <definedName name="FEH" localSheetId="36">'[1]REGIONALIZACION ESTIMADA 1.990'!#REF!</definedName>
    <definedName name="FEH" localSheetId="37">'[1]REGIONALIZACION ESTIMADA 1.990'!#REF!</definedName>
    <definedName name="FEH" localSheetId="40">'[1]REGIONALIZACION ESTIMADA 1.990'!#REF!</definedName>
    <definedName name="FEH" localSheetId="41">'[1]REGIONALIZACION ESTIMADA 1.990'!#REF!</definedName>
    <definedName name="FEH" localSheetId="42">'[1]REGIONALIZACION ESTIMADA 1.990'!#REF!</definedName>
    <definedName name="FEH" localSheetId="43">'[1]REGIONALIZACION ESTIMADA 1.990'!#REF!</definedName>
    <definedName name="FEH">'[1]REGIONALIZACION ESTIMADA 1.990'!#REF!</definedName>
    <definedName name="FTAMAN">#N/A</definedName>
    <definedName name="G">#N/A</definedName>
    <definedName name="G1_" localSheetId="2">#REF!</definedName>
    <definedName name="G1_" localSheetId="3">#REF!</definedName>
    <definedName name="G1_" localSheetId="5">#REF!</definedName>
    <definedName name="G1_" localSheetId="6">#REF!</definedName>
    <definedName name="G1_" localSheetId="8">#REF!</definedName>
    <definedName name="G1_" localSheetId="9">#REF!</definedName>
    <definedName name="G1_" localSheetId="10">#REF!</definedName>
    <definedName name="G1_" localSheetId="11">#REF!</definedName>
    <definedName name="G1_" localSheetId="12">#REF!</definedName>
    <definedName name="G1_" localSheetId="13">#REF!</definedName>
    <definedName name="G1_" localSheetId="14">#REF!</definedName>
    <definedName name="G1_" localSheetId="16">#REF!</definedName>
    <definedName name="G1_" localSheetId="17">#REF!</definedName>
    <definedName name="G1_" localSheetId="22">#REF!</definedName>
    <definedName name="G1_" localSheetId="23">#REF!</definedName>
    <definedName name="G1_" localSheetId="27">#REF!</definedName>
    <definedName name="G1_" localSheetId="30">#REF!</definedName>
    <definedName name="G1_" localSheetId="31">#REF!</definedName>
    <definedName name="G1_" localSheetId="32">#REF!</definedName>
    <definedName name="G1_" localSheetId="34">#REF!</definedName>
    <definedName name="G1_" localSheetId="35">#REF!</definedName>
    <definedName name="G1_" localSheetId="36">#REF!</definedName>
    <definedName name="G1_" localSheetId="37">#REF!</definedName>
    <definedName name="G1_" localSheetId="40">#REF!</definedName>
    <definedName name="G1_" localSheetId="41">#REF!</definedName>
    <definedName name="G1_" localSheetId="42">#REF!</definedName>
    <definedName name="G1_">#REF!</definedName>
    <definedName name="_xlnm.Recorder" localSheetId="2">#REF!</definedName>
    <definedName name="_xlnm.Recorder" localSheetId="3">#REF!</definedName>
    <definedName name="_xlnm.Recorder" localSheetId="5">#REF!</definedName>
    <definedName name="_xlnm.Recorder" localSheetId="6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 localSheetId="11">#REF!</definedName>
    <definedName name="_xlnm.Recorder" localSheetId="12">#REF!</definedName>
    <definedName name="_xlnm.Recorder" localSheetId="13">#REF!</definedName>
    <definedName name="_xlnm.Recorder" localSheetId="14">#REF!</definedName>
    <definedName name="_xlnm.Recorder" localSheetId="16">#REF!</definedName>
    <definedName name="_xlnm.Recorder" localSheetId="17">#REF!</definedName>
    <definedName name="_xlnm.Recorder" localSheetId="22">#REF!</definedName>
    <definedName name="_xlnm.Recorder" localSheetId="23">#REF!</definedName>
    <definedName name="_xlnm.Recorder" localSheetId="27">#REF!</definedName>
    <definedName name="_xlnm.Recorder" localSheetId="29">#REF!</definedName>
    <definedName name="_xlnm.Recorder" localSheetId="30">#REF!</definedName>
    <definedName name="_xlnm.Recorder" localSheetId="31">#REF!</definedName>
    <definedName name="_xlnm.Recorder" localSheetId="32">#REF!</definedName>
    <definedName name="_xlnm.Recorder" localSheetId="34">#REF!</definedName>
    <definedName name="_xlnm.Recorder" localSheetId="35">#REF!</definedName>
    <definedName name="_xlnm.Recorder" localSheetId="36">#REF!</definedName>
    <definedName name="_xlnm.Recorder" localSheetId="37">#REF!</definedName>
    <definedName name="_xlnm.Recorder" localSheetId="40">#REF!</definedName>
    <definedName name="_xlnm.Recorder" localSheetId="41">#REF!</definedName>
    <definedName name="_xlnm.Recorder" localSheetId="42">#REF!</definedName>
    <definedName name="_xlnm.Recorder" localSheetId="43">#REF!</definedName>
    <definedName name="_xlnm.Recorder">#REF!</definedName>
    <definedName name="graf_inversion" localSheetId="29">'[2]CUA16 y G.11'!$K$63:$S$93</definedName>
    <definedName name="graf_inversion" localSheetId="30">'[2]CUA16 y G.11'!$K$63:$S$93</definedName>
    <definedName name="graf_inversion" localSheetId="31">'[2]CUA16 y G.11'!$K$63:$S$93</definedName>
    <definedName name="graf_inversion" localSheetId="32">'[2]CUA16 y G.11'!$K$63:$S$93</definedName>
    <definedName name="graf_inversion" localSheetId="43">'[2]CUA16 y G.11'!$K$63:$S$93</definedName>
    <definedName name="graf_inversion">'[3]CUA16 y G.11'!$K$63:$S$93</definedName>
    <definedName name="GSOCIAL" localSheetId="2">#REF!</definedName>
    <definedName name="GSOCIAL" localSheetId="3">#REF!</definedName>
    <definedName name="GSOCIAL" localSheetId="5">#REF!</definedName>
    <definedName name="GSOCIAL" localSheetId="6">#REF!</definedName>
    <definedName name="GSOCIAL" localSheetId="8">#REF!</definedName>
    <definedName name="GSOCIAL" localSheetId="9">#REF!</definedName>
    <definedName name="GSOCIAL" localSheetId="10">#REF!</definedName>
    <definedName name="GSOCIAL" localSheetId="11">#REF!</definedName>
    <definedName name="GSOCIAL" localSheetId="12">#REF!</definedName>
    <definedName name="GSOCIAL" localSheetId="13">#REF!</definedName>
    <definedName name="GSOCIAL" localSheetId="14">#REF!</definedName>
    <definedName name="GSOCIAL" localSheetId="16">#REF!</definedName>
    <definedName name="GSOCIAL" localSheetId="17">#REF!</definedName>
    <definedName name="GSOCIAL" localSheetId="22">#REF!</definedName>
    <definedName name="GSOCIAL" localSheetId="23">#REF!</definedName>
    <definedName name="GSOCIAL" localSheetId="27">#REF!</definedName>
    <definedName name="GSOCIAL" localSheetId="30">#REF!</definedName>
    <definedName name="GSOCIAL" localSheetId="31">#REF!</definedName>
    <definedName name="GSOCIAL" localSheetId="32">#REF!</definedName>
    <definedName name="GSOCIAL" localSheetId="34">#REF!</definedName>
    <definedName name="GSOCIAL" localSheetId="35">#REF!</definedName>
    <definedName name="GSOCIAL" localSheetId="36">#REF!</definedName>
    <definedName name="GSOCIAL" localSheetId="37">#REF!</definedName>
    <definedName name="GSOCIAL" localSheetId="40">#REF!</definedName>
    <definedName name="GSOCIAL" localSheetId="41">#REF!</definedName>
    <definedName name="GSOCIAL" localSheetId="42">#REF!</definedName>
    <definedName name="GSOCIAL">#REF!</definedName>
    <definedName name="HTML_CodePage" hidden="1">1252</definedName>
    <definedName name="HTML_Control" hidden="1">{"'EPA-49'!$A$6:$N$80"}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"M:\EXCEL\Anu2001\Epa\HTM\EPA49.htm"</definedName>
    <definedName name="HTML_Title" hidden="1">""</definedName>
    <definedName name="HTML2_1" hidden="1">"'[EPA-38.XLS]EPA-38'!$A$1:$N$49"</definedName>
    <definedName name="HTML2_10" hidden="1">""</definedName>
    <definedName name="HTML2_11" hidden="1">1</definedName>
    <definedName name="HTML2_12" hidden="1">"L:\ANU96EX\epa38.htm"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"'[EPA-38.XLS]EPA-38'!$A$1:$L$49"</definedName>
    <definedName name="HTML3_10" hidden="1">""</definedName>
    <definedName name="HTML3_11" hidden="1">1</definedName>
    <definedName name="HTML3_12" hidden="1">"L:\ANU96htm\epa38.htm"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I" localSheetId="2">'[1]REGIONALIZACION ESTIMADA 1.990'!#REF!</definedName>
    <definedName name="I" localSheetId="3">'[1]REGIONALIZACION ESTIMADA 1.990'!#REF!</definedName>
    <definedName name="I" localSheetId="5">'[1]REGIONALIZACION ESTIMADA 1.990'!#REF!</definedName>
    <definedName name="I" localSheetId="6">'[1]REGIONALIZACION ESTIMADA 1.990'!#REF!</definedName>
    <definedName name="I" localSheetId="8">'[1]REGIONALIZACION ESTIMADA 1.990'!#REF!</definedName>
    <definedName name="I" localSheetId="9">'[1]REGIONALIZACION ESTIMADA 1.990'!#REF!</definedName>
    <definedName name="I" localSheetId="10">'[1]REGIONALIZACION ESTIMADA 1.990'!#REF!</definedName>
    <definedName name="I" localSheetId="11">'[1]REGIONALIZACION ESTIMADA 1.990'!#REF!</definedName>
    <definedName name="I" localSheetId="12">'[1]REGIONALIZACION ESTIMADA 1.990'!#REF!</definedName>
    <definedName name="I" localSheetId="13">'[1]REGIONALIZACION ESTIMADA 1.990'!#REF!</definedName>
    <definedName name="I" localSheetId="14">'[1]REGIONALIZACION ESTIMADA 1.990'!#REF!</definedName>
    <definedName name="I" localSheetId="16">'[1]REGIONALIZACION ESTIMADA 1.990'!#REF!</definedName>
    <definedName name="I" localSheetId="17">'[1]REGIONALIZACION ESTIMADA 1.990'!#REF!</definedName>
    <definedName name="I" localSheetId="22">'[1]REGIONALIZACION ESTIMADA 1.990'!#REF!</definedName>
    <definedName name="I" localSheetId="23">'[1]REGIONALIZACION ESTIMADA 1.990'!#REF!</definedName>
    <definedName name="I" localSheetId="27">'[1]REGIONALIZACION ESTIMADA 1.990'!#REF!</definedName>
    <definedName name="I" localSheetId="29">'[1]REGIONALIZACION ESTIMADA 1.990'!#REF!</definedName>
    <definedName name="I" localSheetId="30">'[1]REGIONALIZACION ESTIMADA 1.990'!#REF!</definedName>
    <definedName name="I" localSheetId="31">'[1]REGIONALIZACION ESTIMADA 1.990'!#REF!</definedName>
    <definedName name="I" localSheetId="32">'[1]REGIONALIZACION ESTIMADA 1.990'!#REF!</definedName>
    <definedName name="I" localSheetId="34">'[1]REGIONALIZACION ESTIMADA 1.990'!#REF!</definedName>
    <definedName name="I" localSheetId="35">'[1]REGIONALIZACION ESTIMADA 1.990'!#REF!</definedName>
    <definedName name="I" localSheetId="36">'[1]REGIONALIZACION ESTIMADA 1.990'!#REF!</definedName>
    <definedName name="I" localSheetId="37">'[1]REGIONALIZACION ESTIMADA 1.990'!#REF!</definedName>
    <definedName name="I" localSheetId="40">'[1]REGIONALIZACION ESTIMADA 1.990'!#REF!</definedName>
    <definedName name="I" localSheetId="41">'[1]REGIONALIZACION ESTIMADA 1.990'!#REF!</definedName>
    <definedName name="I" localSheetId="42">'[1]REGIONALIZACION ESTIMADA 1.990'!#REF!</definedName>
    <definedName name="I" localSheetId="43">'[1]REGIONALIZACION ESTIMADA 1.990'!#REF!</definedName>
    <definedName name="I">'[1]REGIONALIZACION ESTIMADA 1.990'!#REF!</definedName>
    <definedName name="I.39.bien" localSheetId="2">#REF!</definedName>
    <definedName name="I.39.bien" localSheetId="3">#REF!</definedName>
    <definedName name="I.39.bien" localSheetId="5">#REF!</definedName>
    <definedName name="I.39.bien" localSheetId="6">#REF!</definedName>
    <definedName name="I.39.bien" localSheetId="8">#REF!</definedName>
    <definedName name="I.39.bien" localSheetId="9">#REF!</definedName>
    <definedName name="I.39.bien" localSheetId="10">#REF!</definedName>
    <definedName name="I.39.bien" localSheetId="11">#REF!</definedName>
    <definedName name="I.39.bien" localSheetId="12">#REF!</definedName>
    <definedName name="I.39.bien" localSheetId="13">#REF!</definedName>
    <definedName name="I.39.bien" localSheetId="14">#REF!</definedName>
    <definedName name="I.39.bien" localSheetId="16">#REF!</definedName>
    <definedName name="I.39.bien" localSheetId="17">#REF!</definedName>
    <definedName name="I.39.bien" localSheetId="22">#REF!</definedName>
    <definedName name="I.39.bien" localSheetId="23">#REF!</definedName>
    <definedName name="I.39.bien" localSheetId="27">#REF!</definedName>
    <definedName name="I.39.bien" localSheetId="30">#REF!</definedName>
    <definedName name="I.39.bien" localSheetId="31">#REF!</definedName>
    <definedName name="I.39.bien" localSheetId="32">#REF!</definedName>
    <definedName name="I.39.bien" localSheetId="34">#REF!</definedName>
    <definedName name="I.39.bien" localSheetId="35">#REF!</definedName>
    <definedName name="I.39.bien" localSheetId="36">#REF!</definedName>
    <definedName name="I.39.bien" localSheetId="37">#REF!</definedName>
    <definedName name="I.39.bien" localSheetId="40">#REF!</definedName>
    <definedName name="I.39.bien" localSheetId="41">#REF!</definedName>
    <definedName name="I.39.bien" localSheetId="42">#REF!</definedName>
    <definedName name="I.39.bien">#REF!</definedName>
    <definedName name="I87_">#N/A</definedName>
    <definedName name="I90_">#N/A</definedName>
    <definedName name="I91_" localSheetId="2">'[1]REGIONALIZACION ESTIMADA 1.990'!#REF!</definedName>
    <definedName name="I91_" localSheetId="3">'[1]REGIONALIZACION ESTIMADA 1.990'!#REF!</definedName>
    <definedName name="I91_" localSheetId="5">'[1]REGIONALIZACION ESTIMADA 1.990'!#REF!</definedName>
    <definedName name="I91_" localSheetId="6">'[1]REGIONALIZACION ESTIMADA 1.990'!#REF!</definedName>
    <definedName name="I91_" localSheetId="8">'[1]REGIONALIZACION ESTIMADA 1.990'!#REF!</definedName>
    <definedName name="I91_" localSheetId="9">'[1]REGIONALIZACION ESTIMADA 1.990'!#REF!</definedName>
    <definedName name="I91_" localSheetId="10">'[1]REGIONALIZACION ESTIMADA 1.990'!#REF!</definedName>
    <definedName name="I91_" localSheetId="11">'[1]REGIONALIZACION ESTIMADA 1.990'!#REF!</definedName>
    <definedName name="I91_" localSheetId="12">'[1]REGIONALIZACION ESTIMADA 1.990'!#REF!</definedName>
    <definedName name="I91_" localSheetId="13">'[1]REGIONALIZACION ESTIMADA 1.990'!#REF!</definedName>
    <definedName name="I91_" localSheetId="14">'[1]REGIONALIZACION ESTIMADA 1.990'!#REF!</definedName>
    <definedName name="I91_" localSheetId="16">'[1]REGIONALIZACION ESTIMADA 1.990'!#REF!</definedName>
    <definedName name="I91_" localSheetId="17">'[1]REGIONALIZACION ESTIMADA 1.990'!#REF!</definedName>
    <definedName name="I91_" localSheetId="22">'[1]REGIONALIZACION ESTIMADA 1.990'!#REF!</definedName>
    <definedName name="I91_" localSheetId="23">'[1]REGIONALIZACION ESTIMADA 1.990'!#REF!</definedName>
    <definedName name="I91_" localSheetId="27">'[1]REGIONALIZACION ESTIMADA 1.990'!#REF!</definedName>
    <definedName name="I91_" localSheetId="29">'[1]REGIONALIZACION ESTIMADA 1.990'!#REF!</definedName>
    <definedName name="I91_" localSheetId="30">'[1]REGIONALIZACION ESTIMADA 1.990'!#REF!</definedName>
    <definedName name="I91_" localSheetId="31">'[1]REGIONALIZACION ESTIMADA 1.990'!#REF!</definedName>
    <definedName name="I91_" localSheetId="32">'[1]REGIONALIZACION ESTIMADA 1.990'!#REF!</definedName>
    <definedName name="I91_" localSheetId="34">'[1]REGIONALIZACION ESTIMADA 1.990'!#REF!</definedName>
    <definedName name="I91_" localSheetId="35">'[1]REGIONALIZACION ESTIMADA 1.990'!#REF!</definedName>
    <definedName name="I91_" localSheetId="36">'[1]REGIONALIZACION ESTIMADA 1.990'!#REF!</definedName>
    <definedName name="I91_" localSheetId="37">'[1]REGIONALIZACION ESTIMADA 1.990'!#REF!</definedName>
    <definedName name="I91_" localSheetId="40">'[1]REGIONALIZACION ESTIMADA 1.990'!#REF!</definedName>
    <definedName name="I91_" localSheetId="41">'[1]REGIONALIZACION ESTIMADA 1.990'!#REF!</definedName>
    <definedName name="I91_" localSheetId="42">'[1]REGIONALIZACION ESTIMADA 1.990'!#REF!</definedName>
    <definedName name="I91_" localSheetId="43">'[1]REGIONALIZACION ESTIMADA 1.990'!#REF!</definedName>
    <definedName name="I91_">'[1]REGIONALIZACION ESTIMADA 1.990'!#REF!</definedName>
    <definedName name="I92_">#N/A</definedName>
    <definedName name="IC" localSheetId="2">'[1]REGIONALIZACION ESTIMADA 1.990'!#REF!</definedName>
    <definedName name="IC" localSheetId="3">'[1]REGIONALIZACION ESTIMADA 1.990'!#REF!</definedName>
    <definedName name="IC" localSheetId="5">'[1]REGIONALIZACION ESTIMADA 1.990'!#REF!</definedName>
    <definedName name="IC" localSheetId="6">'[1]REGIONALIZACION ESTIMADA 1.990'!#REF!</definedName>
    <definedName name="IC" localSheetId="8">'[1]REGIONALIZACION ESTIMADA 1.990'!#REF!</definedName>
    <definedName name="IC" localSheetId="9">'[1]REGIONALIZACION ESTIMADA 1.990'!#REF!</definedName>
    <definedName name="IC" localSheetId="10">'[1]REGIONALIZACION ESTIMADA 1.990'!#REF!</definedName>
    <definedName name="IC" localSheetId="11">'[1]REGIONALIZACION ESTIMADA 1.990'!#REF!</definedName>
    <definedName name="IC" localSheetId="12">'[1]REGIONALIZACION ESTIMADA 1.990'!#REF!</definedName>
    <definedName name="IC" localSheetId="13">'[1]REGIONALIZACION ESTIMADA 1.990'!#REF!</definedName>
    <definedName name="IC" localSheetId="14">'[1]REGIONALIZACION ESTIMADA 1.990'!#REF!</definedName>
    <definedName name="IC" localSheetId="16">'[1]REGIONALIZACION ESTIMADA 1.990'!#REF!</definedName>
    <definedName name="IC" localSheetId="17">'[1]REGIONALIZACION ESTIMADA 1.990'!#REF!</definedName>
    <definedName name="IC" localSheetId="22">'[1]REGIONALIZACION ESTIMADA 1.990'!#REF!</definedName>
    <definedName name="IC" localSheetId="23">'[1]REGIONALIZACION ESTIMADA 1.990'!#REF!</definedName>
    <definedName name="IC" localSheetId="27">'[1]REGIONALIZACION ESTIMADA 1.990'!#REF!</definedName>
    <definedName name="IC" localSheetId="29">'[1]REGIONALIZACION ESTIMADA 1.990'!#REF!</definedName>
    <definedName name="IC" localSheetId="30">'[1]REGIONALIZACION ESTIMADA 1.990'!#REF!</definedName>
    <definedName name="IC" localSheetId="31">'[1]REGIONALIZACION ESTIMADA 1.990'!#REF!</definedName>
    <definedName name="IC" localSheetId="32">'[1]REGIONALIZACION ESTIMADA 1.990'!#REF!</definedName>
    <definedName name="IC" localSheetId="34">'[1]REGIONALIZACION ESTIMADA 1.990'!#REF!</definedName>
    <definedName name="IC" localSheetId="35">'[1]REGIONALIZACION ESTIMADA 1.990'!#REF!</definedName>
    <definedName name="IC" localSheetId="36">'[1]REGIONALIZACION ESTIMADA 1.990'!#REF!</definedName>
    <definedName name="IC" localSheetId="37">'[1]REGIONALIZACION ESTIMADA 1.990'!#REF!</definedName>
    <definedName name="IC" localSheetId="40">'[1]REGIONALIZACION ESTIMADA 1.990'!#REF!</definedName>
    <definedName name="IC" localSheetId="41">'[1]REGIONALIZACION ESTIMADA 1.990'!#REF!</definedName>
    <definedName name="IC" localSheetId="42">'[1]REGIONALIZACION ESTIMADA 1.990'!#REF!</definedName>
    <definedName name="IC" localSheetId="43">'[1]REGIONALIZACION ESTIMADA 1.990'!#REF!</definedName>
    <definedName name="IC">'[1]REGIONALIZACION ESTIMADA 1.990'!#REF!</definedName>
    <definedName name="IDB" localSheetId="2">'[1]REGIONALIZACION ESTIMADA 1.990'!#REF!</definedName>
    <definedName name="IDB" localSheetId="3">'[1]REGIONALIZACION ESTIMADA 1.990'!#REF!</definedName>
    <definedName name="IDB" localSheetId="5">'[1]REGIONALIZACION ESTIMADA 1.990'!#REF!</definedName>
    <definedName name="IDB" localSheetId="6">'[1]REGIONALIZACION ESTIMADA 1.990'!#REF!</definedName>
    <definedName name="IDB" localSheetId="8">'[1]REGIONALIZACION ESTIMADA 1.990'!#REF!</definedName>
    <definedName name="IDB" localSheetId="9">'[1]REGIONALIZACION ESTIMADA 1.990'!#REF!</definedName>
    <definedName name="IDB" localSheetId="10">'[1]REGIONALIZACION ESTIMADA 1.990'!#REF!</definedName>
    <definedName name="IDB" localSheetId="11">'[1]REGIONALIZACION ESTIMADA 1.990'!#REF!</definedName>
    <definedName name="IDB" localSheetId="12">'[1]REGIONALIZACION ESTIMADA 1.990'!#REF!</definedName>
    <definedName name="IDB" localSheetId="13">'[1]REGIONALIZACION ESTIMADA 1.990'!#REF!</definedName>
    <definedName name="IDB" localSheetId="14">'[1]REGIONALIZACION ESTIMADA 1.990'!#REF!</definedName>
    <definedName name="IDB" localSheetId="16">'[1]REGIONALIZACION ESTIMADA 1.990'!#REF!</definedName>
    <definedName name="IDB" localSheetId="17">'[1]REGIONALIZACION ESTIMADA 1.990'!#REF!</definedName>
    <definedName name="IDB" localSheetId="22">'[1]REGIONALIZACION ESTIMADA 1.990'!#REF!</definedName>
    <definedName name="IDB" localSheetId="23">'[1]REGIONALIZACION ESTIMADA 1.990'!#REF!</definedName>
    <definedName name="IDB" localSheetId="27">'[1]REGIONALIZACION ESTIMADA 1.990'!#REF!</definedName>
    <definedName name="IDB" localSheetId="29">'[1]REGIONALIZACION ESTIMADA 1.990'!#REF!</definedName>
    <definedName name="IDB" localSheetId="30">'[1]REGIONALIZACION ESTIMADA 1.990'!#REF!</definedName>
    <definedName name="IDB" localSheetId="31">'[1]REGIONALIZACION ESTIMADA 1.990'!#REF!</definedName>
    <definedName name="IDB" localSheetId="32">'[1]REGIONALIZACION ESTIMADA 1.990'!#REF!</definedName>
    <definedName name="IDB" localSheetId="34">'[1]REGIONALIZACION ESTIMADA 1.990'!#REF!</definedName>
    <definedName name="IDB" localSheetId="35">'[1]REGIONALIZACION ESTIMADA 1.990'!#REF!</definedName>
    <definedName name="IDB" localSheetId="36">'[1]REGIONALIZACION ESTIMADA 1.990'!#REF!</definedName>
    <definedName name="IDB" localSheetId="37">'[1]REGIONALIZACION ESTIMADA 1.990'!#REF!</definedName>
    <definedName name="IDB" localSheetId="40">'[1]REGIONALIZACION ESTIMADA 1.990'!#REF!</definedName>
    <definedName name="IDB" localSheetId="41">'[1]REGIONALIZACION ESTIMADA 1.990'!#REF!</definedName>
    <definedName name="IDB" localSheetId="42">'[1]REGIONALIZACION ESTIMADA 1.990'!#REF!</definedName>
    <definedName name="IDB" localSheetId="43">'[1]REGIONALIZACION ESTIMADA 1.990'!#REF!</definedName>
    <definedName name="IDB">'[1]REGIONALIZACION ESTIMADA 1.990'!#REF!</definedName>
    <definedName name="II" localSheetId="2">'[1]REGIONALIZACION ESTIMADA 1.990'!#REF!</definedName>
    <definedName name="II" localSheetId="3">'[1]REGIONALIZACION ESTIMADA 1.990'!#REF!</definedName>
    <definedName name="II" localSheetId="5">'[1]REGIONALIZACION ESTIMADA 1.990'!#REF!</definedName>
    <definedName name="II" localSheetId="6">'[1]REGIONALIZACION ESTIMADA 1.990'!#REF!</definedName>
    <definedName name="II" localSheetId="8">'[1]REGIONALIZACION ESTIMADA 1.990'!#REF!</definedName>
    <definedName name="II" localSheetId="9">'[1]REGIONALIZACION ESTIMADA 1.990'!#REF!</definedName>
    <definedName name="II" localSheetId="10">'[1]REGIONALIZACION ESTIMADA 1.990'!#REF!</definedName>
    <definedName name="II" localSheetId="11">'[1]REGIONALIZACION ESTIMADA 1.990'!#REF!</definedName>
    <definedName name="II" localSheetId="12">'[1]REGIONALIZACION ESTIMADA 1.990'!#REF!</definedName>
    <definedName name="II" localSheetId="13">'[1]REGIONALIZACION ESTIMADA 1.990'!#REF!</definedName>
    <definedName name="II" localSheetId="14">'[1]REGIONALIZACION ESTIMADA 1.990'!#REF!</definedName>
    <definedName name="II" localSheetId="16">'[1]REGIONALIZACION ESTIMADA 1.990'!#REF!</definedName>
    <definedName name="II" localSheetId="17">'[1]REGIONALIZACION ESTIMADA 1.990'!#REF!</definedName>
    <definedName name="II" localSheetId="22">'[1]REGIONALIZACION ESTIMADA 1.990'!#REF!</definedName>
    <definedName name="II" localSheetId="23">'[1]REGIONALIZACION ESTIMADA 1.990'!#REF!</definedName>
    <definedName name="II" localSheetId="27">'[1]REGIONALIZACION ESTIMADA 1.990'!#REF!</definedName>
    <definedName name="II" localSheetId="29">'[1]REGIONALIZACION ESTIMADA 1.990'!#REF!</definedName>
    <definedName name="II" localSheetId="30">'[1]REGIONALIZACION ESTIMADA 1.990'!#REF!</definedName>
    <definedName name="II" localSheetId="31">'[1]REGIONALIZACION ESTIMADA 1.990'!#REF!</definedName>
    <definedName name="II" localSheetId="32">'[1]REGIONALIZACION ESTIMADA 1.990'!#REF!</definedName>
    <definedName name="II" localSheetId="34">'[1]REGIONALIZACION ESTIMADA 1.990'!#REF!</definedName>
    <definedName name="II" localSheetId="35">'[1]REGIONALIZACION ESTIMADA 1.990'!#REF!</definedName>
    <definedName name="II" localSheetId="36">'[1]REGIONALIZACION ESTIMADA 1.990'!#REF!</definedName>
    <definedName name="II" localSheetId="37">'[1]REGIONALIZACION ESTIMADA 1.990'!#REF!</definedName>
    <definedName name="II" localSheetId="40">'[1]REGIONALIZACION ESTIMADA 1.990'!#REF!</definedName>
    <definedName name="II" localSheetId="41">'[1]REGIONALIZACION ESTIMADA 1.990'!#REF!</definedName>
    <definedName name="II" localSheetId="42">'[1]REGIONALIZACION ESTIMADA 1.990'!#REF!</definedName>
    <definedName name="II" localSheetId="43">'[1]REGIONALIZACION ESTIMADA 1.990'!#REF!</definedName>
    <definedName name="II">'[1]REGIONALIZACION ESTIMADA 1.990'!#REF!</definedName>
    <definedName name="IIDT" localSheetId="2">'[1]REGIONALIZACION ESTIMADA 1.990'!#REF!</definedName>
    <definedName name="IIDT" localSheetId="3">'[1]REGIONALIZACION ESTIMADA 1.990'!#REF!</definedName>
    <definedName name="IIDT" localSheetId="5">'[1]REGIONALIZACION ESTIMADA 1.990'!#REF!</definedName>
    <definedName name="IIDT" localSheetId="6">'[1]REGIONALIZACION ESTIMADA 1.990'!#REF!</definedName>
    <definedName name="IIDT" localSheetId="8">'[1]REGIONALIZACION ESTIMADA 1.990'!#REF!</definedName>
    <definedName name="IIDT" localSheetId="9">'[1]REGIONALIZACION ESTIMADA 1.990'!#REF!</definedName>
    <definedName name="IIDT" localSheetId="10">'[1]REGIONALIZACION ESTIMADA 1.990'!#REF!</definedName>
    <definedName name="IIDT" localSheetId="11">'[1]REGIONALIZACION ESTIMADA 1.990'!#REF!</definedName>
    <definedName name="IIDT" localSheetId="12">'[1]REGIONALIZACION ESTIMADA 1.990'!#REF!</definedName>
    <definedName name="IIDT" localSheetId="13">'[1]REGIONALIZACION ESTIMADA 1.990'!#REF!</definedName>
    <definedName name="IIDT" localSheetId="14">'[1]REGIONALIZACION ESTIMADA 1.990'!#REF!</definedName>
    <definedName name="IIDT" localSheetId="16">'[1]REGIONALIZACION ESTIMADA 1.990'!#REF!</definedName>
    <definedName name="IIDT" localSheetId="17">'[1]REGIONALIZACION ESTIMADA 1.990'!#REF!</definedName>
    <definedName name="IIDT" localSheetId="22">'[1]REGIONALIZACION ESTIMADA 1.990'!#REF!</definedName>
    <definedName name="IIDT" localSheetId="23">'[1]REGIONALIZACION ESTIMADA 1.990'!#REF!</definedName>
    <definedName name="IIDT" localSheetId="27">'[1]REGIONALIZACION ESTIMADA 1.990'!#REF!</definedName>
    <definedName name="IIDT" localSheetId="29">'[1]REGIONALIZACION ESTIMADA 1.990'!#REF!</definedName>
    <definedName name="IIDT" localSheetId="30">'[1]REGIONALIZACION ESTIMADA 1.990'!#REF!</definedName>
    <definedName name="IIDT" localSheetId="31">'[1]REGIONALIZACION ESTIMADA 1.990'!#REF!</definedName>
    <definedName name="IIDT" localSheetId="32">'[1]REGIONALIZACION ESTIMADA 1.990'!#REF!</definedName>
    <definedName name="IIDT" localSheetId="34">'[1]REGIONALIZACION ESTIMADA 1.990'!#REF!</definedName>
    <definedName name="IIDT" localSheetId="35">'[1]REGIONALIZACION ESTIMADA 1.990'!#REF!</definedName>
    <definedName name="IIDT" localSheetId="36">'[1]REGIONALIZACION ESTIMADA 1.990'!#REF!</definedName>
    <definedName name="IIDT" localSheetId="37">'[1]REGIONALIZACION ESTIMADA 1.990'!#REF!</definedName>
    <definedName name="IIDT" localSheetId="40">'[1]REGIONALIZACION ESTIMADA 1.990'!#REF!</definedName>
    <definedName name="IIDT" localSheetId="41">'[1]REGIONALIZACION ESTIMADA 1.990'!#REF!</definedName>
    <definedName name="IIDT" localSheetId="42">'[1]REGIONALIZACION ESTIMADA 1.990'!#REF!</definedName>
    <definedName name="IIDT" localSheetId="43">'[1]REGIONALIZACION ESTIMADA 1.990'!#REF!</definedName>
    <definedName name="IIDT">'[1]REGIONALIZACION ESTIMADA 1.990'!#REF!</definedName>
    <definedName name="IM1_" localSheetId="2">'[1]REGIONALIZACION ESTIMADA 1.990'!#REF!</definedName>
    <definedName name="IM1_" localSheetId="3">'[1]REGIONALIZACION ESTIMADA 1.990'!#REF!</definedName>
    <definedName name="IM1_" localSheetId="5">'[1]REGIONALIZACION ESTIMADA 1.990'!#REF!</definedName>
    <definedName name="IM1_" localSheetId="6">'[1]REGIONALIZACION ESTIMADA 1.990'!#REF!</definedName>
    <definedName name="IM1_" localSheetId="8">'[1]REGIONALIZACION ESTIMADA 1.990'!#REF!</definedName>
    <definedName name="IM1_" localSheetId="9">'[1]REGIONALIZACION ESTIMADA 1.990'!#REF!</definedName>
    <definedName name="IM1_" localSheetId="10">'[1]REGIONALIZACION ESTIMADA 1.990'!#REF!</definedName>
    <definedName name="IM1_" localSheetId="11">'[1]REGIONALIZACION ESTIMADA 1.990'!#REF!</definedName>
    <definedName name="IM1_" localSheetId="12">'[1]REGIONALIZACION ESTIMADA 1.990'!#REF!</definedName>
    <definedName name="IM1_" localSheetId="13">'[1]REGIONALIZACION ESTIMADA 1.990'!#REF!</definedName>
    <definedName name="IM1_" localSheetId="14">'[1]REGIONALIZACION ESTIMADA 1.990'!#REF!</definedName>
    <definedName name="IM1_" localSheetId="16">'[1]REGIONALIZACION ESTIMADA 1.990'!#REF!</definedName>
    <definedName name="IM1_" localSheetId="17">'[1]REGIONALIZACION ESTIMADA 1.990'!#REF!</definedName>
    <definedName name="IM1_" localSheetId="22">'[1]REGIONALIZACION ESTIMADA 1.990'!#REF!</definedName>
    <definedName name="IM1_" localSheetId="23">'[1]REGIONALIZACION ESTIMADA 1.990'!#REF!</definedName>
    <definedName name="IM1_" localSheetId="27">'[1]REGIONALIZACION ESTIMADA 1.990'!#REF!</definedName>
    <definedName name="IM1_" localSheetId="29">'[1]REGIONALIZACION ESTIMADA 1.990'!#REF!</definedName>
    <definedName name="IM1_" localSheetId="30">'[1]REGIONALIZACION ESTIMADA 1.990'!#REF!</definedName>
    <definedName name="IM1_" localSheetId="31">'[1]REGIONALIZACION ESTIMADA 1.990'!#REF!</definedName>
    <definedName name="IM1_" localSheetId="32">'[1]REGIONALIZACION ESTIMADA 1.990'!#REF!</definedName>
    <definedName name="IM1_" localSheetId="34">'[1]REGIONALIZACION ESTIMADA 1.990'!#REF!</definedName>
    <definedName name="IM1_" localSheetId="35">'[1]REGIONALIZACION ESTIMADA 1.990'!#REF!</definedName>
    <definedName name="IM1_" localSheetId="36">'[1]REGIONALIZACION ESTIMADA 1.990'!#REF!</definedName>
    <definedName name="IM1_" localSheetId="37">'[1]REGIONALIZACION ESTIMADA 1.990'!#REF!</definedName>
    <definedName name="IM1_" localSheetId="40">'[1]REGIONALIZACION ESTIMADA 1.990'!#REF!</definedName>
    <definedName name="IM1_" localSheetId="41">'[1]REGIONALIZACION ESTIMADA 1.990'!#REF!</definedName>
    <definedName name="IM1_" localSheetId="42">'[1]REGIONALIZACION ESTIMADA 1.990'!#REF!</definedName>
    <definedName name="IM1_" localSheetId="43">'[1]REGIONALIZACION ESTIMADA 1.990'!#REF!</definedName>
    <definedName name="IM1_">'[1]REGIONALIZACION ESTIMADA 1.990'!#REF!</definedName>
    <definedName name="IMP_1">[4]EVO_SIS_NUE!$A$1:$G$26,[4]EVO_SIS_NUE!$A$28:$G$55,[4]EVO_SIS_NUE!$A$57:$G$84,[4]EVO_SIS_NUE!$A$86:$G$113,[4]EVO_SIS_NUE!$A$115:$G$142,[4]EVO_SIS_NUE!$A$144:$G$171</definedName>
    <definedName name="IMP_TOTAL" localSheetId="2">#REF!,#REF!,#REF!,#REF!</definedName>
    <definedName name="IMP_TOTAL" localSheetId="3">#REF!,#REF!,#REF!,#REF!</definedName>
    <definedName name="IMP_TOTAL" localSheetId="5">#REF!,#REF!,#REF!,#REF!</definedName>
    <definedName name="IMP_TOTAL" localSheetId="6">#REF!,#REF!,#REF!,#REF!</definedName>
    <definedName name="IMP_TOTAL" localSheetId="8">#REF!,#REF!,#REF!,#REF!</definedName>
    <definedName name="IMP_TOTAL" localSheetId="9">#REF!,#REF!,#REF!,#REF!</definedName>
    <definedName name="IMP_TOTAL" localSheetId="10">#REF!,#REF!,#REF!,#REF!</definedName>
    <definedName name="IMP_TOTAL" localSheetId="11">#REF!,#REF!,#REF!,#REF!</definedName>
    <definedName name="IMP_TOTAL" localSheetId="12">#REF!,#REF!,#REF!,#REF!</definedName>
    <definedName name="IMP_TOTAL" localSheetId="13">#REF!,#REF!,#REF!,#REF!</definedName>
    <definedName name="IMP_TOTAL" localSheetId="14">#REF!,#REF!,#REF!,#REF!</definedName>
    <definedName name="IMP_TOTAL" localSheetId="16">#REF!,#REF!,#REF!,#REF!</definedName>
    <definedName name="IMP_TOTAL" localSheetId="17">#REF!,#REF!,#REF!,#REF!</definedName>
    <definedName name="IMP_TOTAL" localSheetId="22">#REF!,#REF!,#REF!,#REF!</definedName>
    <definedName name="IMP_TOTAL" localSheetId="23">#REF!,#REF!,#REF!,#REF!</definedName>
    <definedName name="IMP_TOTAL" localSheetId="27">#REF!,#REF!,#REF!,#REF!</definedName>
    <definedName name="IMP_TOTAL" localSheetId="29">#REF!,#REF!,#REF!,#REF!</definedName>
    <definedName name="IMP_TOTAL" localSheetId="30">#REF!,#REF!,#REF!,#REF!</definedName>
    <definedName name="IMP_TOTAL" localSheetId="31">#REF!,#REF!,#REF!,#REF!</definedName>
    <definedName name="IMP_TOTAL" localSheetId="32">#REF!,#REF!,#REF!,#REF!</definedName>
    <definedName name="IMP_TOTAL" localSheetId="34">#REF!,#REF!,#REF!,#REF!</definedName>
    <definedName name="IMP_TOTAL" localSheetId="35">#REF!,#REF!,#REF!,#REF!</definedName>
    <definedName name="IMP_TOTAL" localSheetId="36">#REF!,#REF!,#REF!,#REF!</definedName>
    <definedName name="IMP_TOTAL" localSheetId="37">#REF!,#REF!,#REF!,#REF!</definedName>
    <definedName name="IMP_TOTAL" localSheetId="40">#REF!,#REF!,#REF!,#REF!</definedName>
    <definedName name="IMP_TOTAL" localSheetId="41">#REF!,#REF!,#REF!,#REF!</definedName>
    <definedName name="IMP_TOTAL" localSheetId="42">#REF!,#REF!,#REF!,#REF!</definedName>
    <definedName name="IMP_TOTAL" localSheetId="43">#REF!,#REF!,#REF!,#REF!</definedName>
    <definedName name="IMP_TOTAL">#REF!,#REF!,#REF!,#REF!</definedName>
    <definedName name="importe_receta_activo" localSheetId="2">#REF!</definedName>
    <definedName name="importe_receta_activo" localSheetId="3">#REF!</definedName>
    <definedName name="importe_receta_activo" localSheetId="5">#REF!</definedName>
    <definedName name="importe_receta_activo" localSheetId="6">#REF!</definedName>
    <definedName name="importe_receta_activo" localSheetId="8">#REF!</definedName>
    <definedName name="importe_receta_activo" localSheetId="9">#REF!</definedName>
    <definedName name="importe_receta_activo" localSheetId="10">#REF!</definedName>
    <definedName name="importe_receta_activo" localSheetId="11">#REF!</definedName>
    <definedName name="importe_receta_activo" localSheetId="12">#REF!</definedName>
    <definedName name="importe_receta_activo" localSheetId="13">#REF!</definedName>
    <definedName name="importe_receta_activo" localSheetId="14">#REF!</definedName>
    <definedName name="importe_receta_activo" localSheetId="16">#REF!</definedName>
    <definedName name="importe_receta_activo" localSheetId="17">#REF!</definedName>
    <definedName name="importe_receta_activo" localSheetId="22">#REF!</definedName>
    <definedName name="importe_receta_activo" localSheetId="23">#REF!</definedName>
    <definedName name="importe_receta_activo" localSheetId="27">#REF!</definedName>
    <definedName name="importe_receta_activo" localSheetId="29">#REF!</definedName>
    <definedName name="importe_receta_activo" localSheetId="30">#REF!</definedName>
    <definedName name="importe_receta_activo" localSheetId="31">#REF!</definedName>
    <definedName name="importe_receta_activo" localSheetId="32">#REF!</definedName>
    <definedName name="importe_receta_activo" localSheetId="34">#REF!</definedName>
    <definedName name="importe_receta_activo" localSheetId="35">#REF!</definedName>
    <definedName name="importe_receta_activo" localSheetId="36">#REF!</definedName>
    <definedName name="importe_receta_activo" localSheetId="37">#REF!</definedName>
    <definedName name="importe_receta_activo" localSheetId="40">#REF!</definedName>
    <definedName name="importe_receta_activo" localSheetId="41">#REF!</definedName>
    <definedName name="importe_receta_activo" localSheetId="42">#REF!</definedName>
    <definedName name="importe_receta_activo" localSheetId="43">#REF!</definedName>
    <definedName name="importe_receta_activo">#REF!</definedName>
    <definedName name="importe_receta_pensi" localSheetId="2">#REF!</definedName>
    <definedName name="importe_receta_pensi" localSheetId="3">#REF!</definedName>
    <definedName name="importe_receta_pensi" localSheetId="5">#REF!</definedName>
    <definedName name="importe_receta_pensi" localSheetId="6">#REF!</definedName>
    <definedName name="importe_receta_pensi" localSheetId="8">#REF!</definedName>
    <definedName name="importe_receta_pensi" localSheetId="9">#REF!</definedName>
    <definedName name="importe_receta_pensi" localSheetId="10">#REF!</definedName>
    <definedName name="importe_receta_pensi" localSheetId="11">#REF!</definedName>
    <definedName name="importe_receta_pensi" localSheetId="12">#REF!</definedName>
    <definedName name="importe_receta_pensi" localSheetId="13">#REF!</definedName>
    <definedName name="importe_receta_pensi" localSheetId="14">#REF!</definedName>
    <definedName name="importe_receta_pensi" localSheetId="16">#REF!</definedName>
    <definedName name="importe_receta_pensi" localSheetId="17">#REF!</definedName>
    <definedName name="importe_receta_pensi" localSheetId="22">#REF!</definedName>
    <definedName name="importe_receta_pensi" localSheetId="23">#REF!</definedName>
    <definedName name="importe_receta_pensi" localSheetId="27">#REF!</definedName>
    <definedName name="importe_receta_pensi" localSheetId="29">#REF!</definedName>
    <definedName name="importe_receta_pensi" localSheetId="30">#REF!</definedName>
    <definedName name="importe_receta_pensi" localSheetId="31">#REF!</definedName>
    <definedName name="importe_receta_pensi" localSheetId="32">#REF!</definedName>
    <definedName name="importe_receta_pensi" localSheetId="34">#REF!</definedName>
    <definedName name="importe_receta_pensi" localSheetId="35">#REF!</definedName>
    <definedName name="importe_receta_pensi" localSheetId="36">#REF!</definedName>
    <definedName name="importe_receta_pensi" localSheetId="37">#REF!</definedName>
    <definedName name="importe_receta_pensi" localSheetId="40">#REF!</definedName>
    <definedName name="importe_receta_pensi" localSheetId="41">#REF!</definedName>
    <definedName name="importe_receta_pensi" localSheetId="42">#REF!</definedName>
    <definedName name="importe_receta_pensi" localSheetId="43">#REF!</definedName>
    <definedName name="importe_receta_pensi">#REF!</definedName>
    <definedName name="importe_receta_total" localSheetId="2">#REF!</definedName>
    <definedName name="importe_receta_total" localSheetId="3">#REF!</definedName>
    <definedName name="importe_receta_total" localSheetId="5">#REF!</definedName>
    <definedName name="importe_receta_total" localSheetId="6">#REF!</definedName>
    <definedName name="importe_receta_total" localSheetId="8">#REF!</definedName>
    <definedName name="importe_receta_total" localSheetId="9">#REF!</definedName>
    <definedName name="importe_receta_total" localSheetId="10">#REF!</definedName>
    <definedName name="importe_receta_total" localSheetId="11">#REF!</definedName>
    <definedName name="importe_receta_total" localSheetId="12">#REF!</definedName>
    <definedName name="importe_receta_total" localSheetId="13">#REF!</definedName>
    <definedName name="importe_receta_total" localSheetId="14">#REF!</definedName>
    <definedName name="importe_receta_total" localSheetId="16">#REF!</definedName>
    <definedName name="importe_receta_total" localSheetId="17">#REF!</definedName>
    <definedName name="importe_receta_total" localSheetId="22">#REF!</definedName>
    <definedName name="importe_receta_total" localSheetId="23">#REF!</definedName>
    <definedName name="importe_receta_total" localSheetId="27">#REF!</definedName>
    <definedName name="importe_receta_total" localSheetId="29">#REF!</definedName>
    <definedName name="importe_receta_total" localSheetId="30">#REF!</definedName>
    <definedName name="importe_receta_total" localSheetId="31">#REF!</definedName>
    <definedName name="importe_receta_total" localSheetId="32">#REF!</definedName>
    <definedName name="importe_receta_total" localSheetId="34">#REF!</definedName>
    <definedName name="importe_receta_total" localSheetId="35">#REF!</definedName>
    <definedName name="importe_receta_total" localSheetId="36">#REF!</definedName>
    <definedName name="importe_receta_total" localSheetId="37">#REF!</definedName>
    <definedName name="importe_receta_total" localSheetId="40">#REF!</definedName>
    <definedName name="importe_receta_total" localSheetId="41">#REF!</definedName>
    <definedName name="importe_receta_total" localSheetId="42">#REF!</definedName>
    <definedName name="importe_receta_total" localSheetId="43">#REF!</definedName>
    <definedName name="importe_receta_total">#REF!</definedName>
    <definedName name="IMPR1">[4]resumen!$A$4:$H$29,[4]resumen!$A$33:$H$58,[4]resumen!$A$61:$H$86</definedName>
    <definedName name="impres">[4]resumen!$A$2:$I$29,[4]resumen!$A$32:$I$58,[4]resumen!$A$60:$H$86</definedName>
    <definedName name="indiceIRPF">'[7]Cuadro 1'!$E$14</definedName>
    <definedName name="IOD" localSheetId="2">'[1]REGIONALIZACION ESTIMADA 1.990'!#REF!</definedName>
    <definedName name="IOD" localSheetId="3">'[1]REGIONALIZACION ESTIMADA 1.990'!#REF!</definedName>
    <definedName name="IOD" localSheetId="5">'[1]REGIONALIZACION ESTIMADA 1.990'!#REF!</definedName>
    <definedName name="IOD" localSheetId="6">'[1]REGIONALIZACION ESTIMADA 1.990'!#REF!</definedName>
    <definedName name="IOD" localSheetId="8">'[1]REGIONALIZACION ESTIMADA 1.990'!#REF!</definedName>
    <definedName name="IOD" localSheetId="9">'[1]REGIONALIZACION ESTIMADA 1.990'!#REF!</definedName>
    <definedName name="IOD" localSheetId="10">'[1]REGIONALIZACION ESTIMADA 1.990'!#REF!</definedName>
    <definedName name="IOD" localSheetId="11">'[1]REGIONALIZACION ESTIMADA 1.990'!#REF!</definedName>
    <definedName name="IOD" localSheetId="12">'[1]REGIONALIZACION ESTIMADA 1.990'!#REF!</definedName>
    <definedName name="IOD" localSheetId="13">'[1]REGIONALIZACION ESTIMADA 1.990'!#REF!</definedName>
    <definedName name="IOD" localSheetId="14">'[1]REGIONALIZACION ESTIMADA 1.990'!#REF!</definedName>
    <definedName name="IOD" localSheetId="16">'[1]REGIONALIZACION ESTIMADA 1.990'!#REF!</definedName>
    <definedName name="IOD" localSheetId="17">'[1]REGIONALIZACION ESTIMADA 1.990'!#REF!</definedName>
    <definedName name="IOD" localSheetId="22">'[1]REGIONALIZACION ESTIMADA 1.990'!#REF!</definedName>
    <definedName name="IOD" localSheetId="23">'[1]REGIONALIZACION ESTIMADA 1.990'!#REF!</definedName>
    <definedName name="IOD" localSheetId="27">'[1]REGIONALIZACION ESTIMADA 1.990'!#REF!</definedName>
    <definedName name="IOD" localSheetId="29">'[1]REGIONALIZACION ESTIMADA 1.990'!#REF!</definedName>
    <definedName name="IOD" localSheetId="30">'[1]REGIONALIZACION ESTIMADA 1.990'!#REF!</definedName>
    <definedName name="IOD" localSheetId="31">'[1]REGIONALIZACION ESTIMADA 1.990'!#REF!</definedName>
    <definedName name="IOD" localSheetId="32">'[1]REGIONALIZACION ESTIMADA 1.990'!#REF!</definedName>
    <definedName name="IOD" localSheetId="34">'[1]REGIONALIZACION ESTIMADA 1.990'!#REF!</definedName>
    <definedName name="IOD" localSheetId="35">'[1]REGIONALIZACION ESTIMADA 1.990'!#REF!</definedName>
    <definedName name="IOD" localSheetId="36">'[1]REGIONALIZACION ESTIMADA 1.990'!#REF!</definedName>
    <definedName name="IOD" localSheetId="37">'[1]REGIONALIZACION ESTIMADA 1.990'!#REF!</definedName>
    <definedName name="IOD" localSheetId="40">'[1]REGIONALIZACION ESTIMADA 1.990'!#REF!</definedName>
    <definedName name="IOD" localSheetId="41">'[1]REGIONALIZACION ESTIMADA 1.990'!#REF!</definedName>
    <definedName name="IOD" localSheetId="42">'[1]REGIONALIZACION ESTIMADA 1.990'!#REF!</definedName>
    <definedName name="IOD" localSheetId="43">'[1]REGIONALIZACION ESTIMADA 1.990'!#REF!</definedName>
    <definedName name="IOD">'[1]REGIONALIZACION ESTIMADA 1.990'!#REF!</definedName>
    <definedName name="IPC">#N/A</definedName>
    <definedName name="IRENE" localSheetId="2">#REF!</definedName>
    <definedName name="IRENE" localSheetId="3">#REF!</definedName>
    <definedName name="IRENE" localSheetId="5">#REF!</definedName>
    <definedName name="IRENE" localSheetId="6">#REF!</definedName>
    <definedName name="IRENE" localSheetId="8">#REF!</definedName>
    <definedName name="IRENE" localSheetId="9">#REF!</definedName>
    <definedName name="IRENE" localSheetId="10">#REF!</definedName>
    <definedName name="IRENE" localSheetId="11">#REF!</definedName>
    <definedName name="IRENE" localSheetId="12">#REF!</definedName>
    <definedName name="IRENE" localSheetId="13">#REF!</definedName>
    <definedName name="IRENE" localSheetId="14">#REF!</definedName>
    <definedName name="IRENE" localSheetId="16">#REF!</definedName>
    <definedName name="IRENE" localSheetId="17">#REF!</definedName>
    <definedName name="IRENE" localSheetId="22">#REF!</definedName>
    <definedName name="IRENE" localSheetId="23">#REF!</definedName>
    <definedName name="IRENE" localSheetId="27">#REF!</definedName>
    <definedName name="IRENE" localSheetId="30">#REF!</definedName>
    <definedName name="IRENE" localSheetId="31">#REF!</definedName>
    <definedName name="IRENE" localSheetId="32">#REF!</definedName>
    <definedName name="IRENE" localSheetId="34">#REF!</definedName>
    <definedName name="IRENE" localSheetId="35">#REF!</definedName>
    <definedName name="IRENE" localSheetId="36">#REF!</definedName>
    <definedName name="IRENE" localSheetId="37">#REF!</definedName>
    <definedName name="IRENE" localSheetId="40">#REF!</definedName>
    <definedName name="IRENE" localSheetId="41">#REF!</definedName>
    <definedName name="IRENE" localSheetId="42">#REF!</definedName>
    <definedName name="IRENE">#REF!</definedName>
    <definedName name="ISAB" localSheetId="2">#REF!</definedName>
    <definedName name="ISAB" localSheetId="3">#REF!</definedName>
    <definedName name="ISAB" localSheetId="5">#REF!</definedName>
    <definedName name="ISAB" localSheetId="6">#REF!</definedName>
    <definedName name="ISAB" localSheetId="8">#REF!</definedName>
    <definedName name="ISAB" localSheetId="9">#REF!</definedName>
    <definedName name="ISAB" localSheetId="10">#REF!</definedName>
    <definedName name="ISAB" localSheetId="11">#REF!</definedName>
    <definedName name="ISAB" localSheetId="12">#REF!</definedName>
    <definedName name="ISAB" localSheetId="13">#REF!</definedName>
    <definedName name="ISAB" localSheetId="14">#REF!</definedName>
    <definedName name="ISAB" localSheetId="16">#REF!</definedName>
    <definedName name="ISAB" localSheetId="17">#REF!</definedName>
    <definedName name="ISAB" localSheetId="22">#REF!</definedName>
    <definedName name="ISAB" localSheetId="23">#REF!</definedName>
    <definedName name="ISAB" localSheetId="27">#REF!</definedName>
    <definedName name="ISAB" localSheetId="30">#REF!</definedName>
    <definedName name="ISAB" localSheetId="31">#REF!</definedName>
    <definedName name="ISAB" localSheetId="32">#REF!</definedName>
    <definedName name="ISAB" localSheetId="34">#REF!</definedName>
    <definedName name="ISAB" localSheetId="35">#REF!</definedName>
    <definedName name="ISAB" localSheetId="36">#REF!</definedName>
    <definedName name="ISAB" localSheetId="37">#REF!</definedName>
    <definedName name="ISAB" localSheetId="40">#REF!</definedName>
    <definedName name="ISAB" localSheetId="41">#REF!</definedName>
    <definedName name="ISAB" localSheetId="42">#REF!</definedName>
    <definedName name="ISAB">#REF!</definedName>
    <definedName name="ISFAS00" localSheetId="2">'[8]2001'!#REF!</definedName>
    <definedName name="ISFAS00" localSheetId="3">'[8]2001'!#REF!</definedName>
    <definedName name="ISFAS00" localSheetId="5">'[8]2001'!#REF!</definedName>
    <definedName name="ISFAS00" localSheetId="6">'[8]2001'!#REF!</definedName>
    <definedName name="ISFAS00" localSheetId="8">'[8]2001'!#REF!</definedName>
    <definedName name="ISFAS00" localSheetId="9">'[8]2001'!#REF!</definedName>
    <definedName name="ISFAS00" localSheetId="10">'[8]2001'!#REF!</definedName>
    <definedName name="ISFAS00" localSheetId="11">'[8]2001'!#REF!</definedName>
    <definedName name="ISFAS00" localSheetId="12">'[8]2001'!#REF!</definedName>
    <definedName name="ISFAS00" localSheetId="13">'[8]2001'!#REF!</definedName>
    <definedName name="ISFAS00" localSheetId="14">'[8]2001'!#REF!</definedName>
    <definedName name="ISFAS00" localSheetId="16">'[8]2001'!#REF!</definedName>
    <definedName name="ISFAS00" localSheetId="17">'[8]2001'!#REF!</definedName>
    <definedName name="ISFAS00" localSheetId="22">'[8]2001'!#REF!</definedName>
    <definedName name="ISFAS00" localSheetId="23">'[8]2001'!#REF!</definedName>
    <definedName name="ISFAS00" localSheetId="27">'[8]2001'!#REF!</definedName>
    <definedName name="ISFAS00" localSheetId="30">'[8]2001'!#REF!</definedName>
    <definedName name="ISFAS00" localSheetId="31">'[8]2001'!#REF!</definedName>
    <definedName name="ISFAS00" localSheetId="32">'[8]2001'!#REF!</definedName>
    <definedName name="ISFAS00" localSheetId="34">'[8]2001'!#REF!</definedName>
    <definedName name="ISFAS00" localSheetId="35">'[8]2001'!#REF!</definedName>
    <definedName name="ISFAS00" localSheetId="36">'[8]2001'!#REF!</definedName>
    <definedName name="ISFAS00" localSheetId="37">'[8]2001'!#REF!</definedName>
    <definedName name="ISFAS00" localSheetId="40">'[8]2001'!#REF!</definedName>
    <definedName name="ISFAS00" localSheetId="41">'[8]2001'!#REF!</definedName>
    <definedName name="ISFAS00" localSheetId="42">'[8]2001'!#REF!</definedName>
    <definedName name="ISFAS00">'[8]2001'!#REF!</definedName>
    <definedName name="ISFAS01" localSheetId="2">'[8]2002'!#REF!</definedName>
    <definedName name="ISFAS01" localSheetId="3">'[8]2002'!#REF!</definedName>
    <definedName name="ISFAS01" localSheetId="5">'[8]2002'!#REF!</definedName>
    <definedName name="ISFAS01" localSheetId="6">'[8]2002'!#REF!</definedName>
    <definedName name="ISFAS01" localSheetId="8">'[8]2002'!#REF!</definedName>
    <definedName name="ISFAS01" localSheetId="9">'[8]2002'!#REF!</definedName>
    <definedName name="ISFAS01" localSheetId="10">'[8]2002'!#REF!</definedName>
    <definedName name="ISFAS01" localSheetId="11">'[8]2002'!#REF!</definedName>
    <definedName name="ISFAS01" localSheetId="12">'[8]2002'!#REF!</definedName>
    <definedName name="ISFAS01" localSheetId="13">'[8]2002'!#REF!</definedName>
    <definedName name="ISFAS01" localSheetId="14">'[8]2002'!#REF!</definedName>
    <definedName name="ISFAS01" localSheetId="16">'[8]2002'!#REF!</definedName>
    <definedName name="ISFAS01" localSheetId="17">'[8]2002'!#REF!</definedName>
    <definedName name="ISFAS01" localSheetId="22">'[8]2002'!#REF!</definedName>
    <definedName name="ISFAS01" localSheetId="23">'[8]2002'!#REF!</definedName>
    <definedName name="ISFAS01" localSheetId="27">'[8]2002'!#REF!</definedName>
    <definedName name="ISFAS01" localSheetId="30">'[8]2002'!#REF!</definedName>
    <definedName name="ISFAS01" localSheetId="31">'[8]2002'!#REF!</definedName>
    <definedName name="ISFAS01" localSheetId="32">'[8]2002'!#REF!</definedName>
    <definedName name="ISFAS01" localSheetId="34">'[8]2002'!#REF!</definedName>
    <definedName name="ISFAS01" localSheetId="35">'[8]2002'!#REF!</definedName>
    <definedName name="ISFAS01" localSheetId="36">'[8]2002'!#REF!</definedName>
    <definedName name="ISFAS01" localSheetId="37">'[8]2002'!#REF!</definedName>
    <definedName name="ISFAS01" localSheetId="40">'[8]2002'!#REF!</definedName>
    <definedName name="ISFAS01" localSheetId="41">'[8]2002'!#REF!</definedName>
    <definedName name="ISFAS01" localSheetId="42">'[8]2002'!#REF!</definedName>
    <definedName name="ISFAS01">'[8]2002'!#REF!</definedName>
    <definedName name="ISFAS02" localSheetId="2">'[8]2003'!#REF!</definedName>
    <definedName name="ISFAS02" localSheetId="3">'[8]2003'!#REF!</definedName>
    <definedName name="ISFAS02" localSheetId="5">'[8]2003'!#REF!</definedName>
    <definedName name="ISFAS02" localSheetId="6">'[8]2003'!#REF!</definedName>
    <definedName name="ISFAS02" localSheetId="8">'[8]2003'!#REF!</definedName>
    <definedName name="ISFAS02" localSheetId="9">'[8]2003'!#REF!</definedName>
    <definedName name="ISFAS02" localSheetId="10">'[8]2003'!#REF!</definedName>
    <definedName name="ISFAS02" localSheetId="11">'[8]2003'!#REF!</definedName>
    <definedName name="ISFAS02" localSheetId="12">'[8]2003'!#REF!</definedName>
    <definedName name="ISFAS02" localSheetId="13">'[8]2003'!#REF!</definedName>
    <definedName name="ISFAS02" localSheetId="14">'[8]2003'!#REF!</definedName>
    <definedName name="ISFAS02" localSheetId="16">'[8]2003'!#REF!</definedName>
    <definedName name="ISFAS02" localSheetId="17">'[8]2003'!#REF!</definedName>
    <definedName name="ISFAS02" localSheetId="22">'[8]2003'!#REF!</definedName>
    <definedName name="ISFAS02" localSheetId="23">'[8]2003'!#REF!</definedName>
    <definedName name="ISFAS02" localSheetId="27">'[8]2003'!#REF!</definedName>
    <definedName name="ISFAS02" localSheetId="30">'[8]2003'!#REF!</definedName>
    <definedName name="ISFAS02" localSheetId="31">'[8]2003'!#REF!</definedName>
    <definedName name="ISFAS02" localSheetId="32">'[8]2003'!#REF!</definedName>
    <definedName name="ISFAS02" localSheetId="34">'[8]2003'!#REF!</definedName>
    <definedName name="ISFAS02" localSheetId="35">'[8]2003'!#REF!</definedName>
    <definedName name="ISFAS02" localSheetId="36">'[8]2003'!#REF!</definedName>
    <definedName name="ISFAS02" localSheetId="37">'[8]2003'!#REF!</definedName>
    <definedName name="ISFAS02" localSheetId="40">'[8]2003'!#REF!</definedName>
    <definedName name="ISFAS02" localSheetId="41">'[8]2003'!#REF!</definedName>
    <definedName name="ISFAS02" localSheetId="42">'[8]2003'!#REF!</definedName>
    <definedName name="ISFAS02">'[8]2003'!#REF!</definedName>
    <definedName name="ISFAS03" localSheetId="2">'[8]2004'!#REF!</definedName>
    <definedName name="ISFAS03" localSheetId="3">'[8]2004'!#REF!</definedName>
    <definedName name="ISFAS03" localSheetId="5">'[8]2004'!#REF!</definedName>
    <definedName name="ISFAS03" localSheetId="6">'[8]2004'!#REF!</definedName>
    <definedName name="ISFAS03" localSheetId="8">'[8]2004'!#REF!</definedName>
    <definedName name="ISFAS03" localSheetId="9">'[8]2004'!#REF!</definedName>
    <definedName name="ISFAS03" localSheetId="10">'[8]2004'!#REF!</definedName>
    <definedName name="ISFAS03" localSheetId="11">'[8]2004'!#REF!</definedName>
    <definedName name="ISFAS03" localSheetId="12">'[8]2004'!#REF!</definedName>
    <definedName name="ISFAS03" localSheetId="13">'[8]2004'!#REF!</definedName>
    <definedName name="ISFAS03" localSheetId="14">'[8]2004'!#REF!</definedName>
    <definedName name="ISFAS03" localSheetId="16">'[8]2004'!#REF!</definedName>
    <definedName name="ISFAS03" localSheetId="17">'[8]2004'!#REF!</definedName>
    <definedName name="ISFAS03" localSheetId="22">'[8]2004'!#REF!</definedName>
    <definedName name="ISFAS03" localSheetId="23">'[8]2004'!#REF!</definedName>
    <definedName name="ISFAS03" localSheetId="27">'[8]2004'!#REF!</definedName>
    <definedName name="ISFAS03" localSheetId="30">'[8]2004'!#REF!</definedName>
    <definedName name="ISFAS03" localSheetId="31">'[8]2004'!#REF!</definedName>
    <definedName name="ISFAS03" localSheetId="32">'[8]2004'!#REF!</definedName>
    <definedName name="ISFAS03" localSheetId="34">'[8]2004'!#REF!</definedName>
    <definedName name="ISFAS03" localSheetId="35">'[8]2004'!#REF!</definedName>
    <definedName name="ISFAS03" localSheetId="36">'[8]2004'!#REF!</definedName>
    <definedName name="ISFAS03" localSheetId="37">'[8]2004'!#REF!</definedName>
    <definedName name="ISFAS03" localSheetId="40">'[8]2004'!#REF!</definedName>
    <definedName name="ISFAS03" localSheetId="41">'[8]2004'!#REF!</definedName>
    <definedName name="ISFAS03" localSheetId="42">'[8]2004'!#REF!</definedName>
    <definedName name="ISFAS03">'[8]2004'!#REF!</definedName>
    <definedName name="ISFAS04" localSheetId="2">#REF!</definedName>
    <definedName name="ISFAS04" localSheetId="3">#REF!</definedName>
    <definedName name="ISFAS04" localSheetId="5">#REF!</definedName>
    <definedName name="ISFAS04" localSheetId="6">#REF!</definedName>
    <definedName name="ISFAS04" localSheetId="8">#REF!</definedName>
    <definedName name="ISFAS04" localSheetId="9">#REF!</definedName>
    <definedName name="ISFAS04" localSheetId="10">#REF!</definedName>
    <definedName name="ISFAS04" localSheetId="11">#REF!</definedName>
    <definedName name="ISFAS04" localSheetId="12">#REF!</definedName>
    <definedName name="ISFAS04" localSheetId="13">#REF!</definedName>
    <definedName name="ISFAS04" localSheetId="14">#REF!</definedName>
    <definedName name="ISFAS04" localSheetId="16">#REF!</definedName>
    <definedName name="ISFAS04" localSheetId="17">#REF!</definedName>
    <definedName name="ISFAS04" localSheetId="22">#REF!</definedName>
    <definedName name="ISFAS04" localSheetId="23">#REF!</definedName>
    <definedName name="ISFAS04" localSheetId="27">#REF!</definedName>
    <definedName name="ISFAS04" localSheetId="29">#REF!</definedName>
    <definedName name="ISFAS04" localSheetId="30">#REF!</definedName>
    <definedName name="ISFAS04" localSheetId="31">#REF!</definedName>
    <definedName name="ISFAS04" localSheetId="32">#REF!</definedName>
    <definedName name="ISFAS04" localSheetId="34">#REF!</definedName>
    <definedName name="ISFAS04" localSheetId="35">#REF!</definedName>
    <definedName name="ISFAS04" localSheetId="36">#REF!</definedName>
    <definedName name="ISFAS04" localSheetId="37">#REF!</definedName>
    <definedName name="ISFAS04" localSheetId="40">#REF!</definedName>
    <definedName name="ISFAS04" localSheetId="41">#REF!</definedName>
    <definedName name="ISFAS04" localSheetId="42">#REF!</definedName>
    <definedName name="ISFAS04" localSheetId="43">#REF!</definedName>
    <definedName name="ISFAS04">#REF!</definedName>
    <definedName name="ISFAS98" localSheetId="2">'[8]1999'!#REF!</definedName>
    <definedName name="ISFAS98" localSheetId="3">'[8]1999'!#REF!</definedName>
    <definedName name="ISFAS98" localSheetId="5">'[8]1999'!#REF!</definedName>
    <definedName name="ISFAS98" localSheetId="6">'[8]1999'!#REF!</definedName>
    <definedName name="ISFAS98" localSheetId="8">'[8]1999'!#REF!</definedName>
    <definedName name="ISFAS98" localSheetId="9">'[8]1999'!#REF!</definedName>
    <definedName name="ISFAS98" localSheetId="10">'[8]1999'!#REF!</definedName>
    <definedName name="ISFAS98" localSheetId="11">'[8]1999'!#REF!</definedName>
    <definedName name="ISFAS98" localSheetId="12">'[8]1999'!#REF!</definedName>
    <definedName name="ISFAS98" localSheetId="13">'[8]1999'!#REF!</definedName>
    <definedName name="ISFAS98" localSheetId="14">'[8]1999'!#REF!</definedName>
    <definedName name="ISFAS98" localSheetId="16">'[8]1999'!#REF!</definedName>
    <definedName name="ISFAS98" localSheetId="17">'[8]1999'!#REF!</definedName>
    <definedName name="ISFAS98" localSheetId="22">'[8]1999'!#REF!</definedName>
    <definedName name="ISFAS98" localSheetId="23">'[8]1999'!#REF!</definedName>
    <definedName name="ISFAS98" localSheetId="27">'[8]1999'!#REF!</definedName>
    <definedName name="ISFAS98" localSheetId="30">'[8]1999'!#REF!</definedName>
    <definedName name="ISFAS98" localSheetId="31">'[8]1999'!#REF!</definedName>
    <definedName name="ISFAS98" localSheetId="32">'[8]1999'!#REF!</definedName>
    <definedName name="ISFAS98" localSheetId="34">'[8]1999'!#REF!</definedName>
    <definedName name="ISFAS98" localSheetId="35">'[8]1999'!#REF!</definedName>
    <definedName name="ISFAS98" localSheetId="36">'[8]1999'!#REF!</definedName>
    <definedName name="ISFAS98" localSheetId="37">'[8]1999'!#REF!</definedName>
    <definedName name="ISFAS98" localSheetId="40">'[8]1999'!#REF!</definedName>
    <definedName name="ISFAS98" localSheetId="41">'[8]1999'!#REF!</definedName>
    <definedName name="ISFAS98" localSheetId="42">'[8]1999'!#REF!</definedName>
    <definedName name="ISFAS98">'[8]1999'!#REF!</definedName>
    <definedName name="ISFAS99" localSheetId="2">'[8]2000'!#REF!</definedName>
    <definedName name="ISFAS99" localSheetId="3">'[8]2000'!#REF!</definedName>
    <definedName name="ISFAS99" localSheetId="5">'[8]2000'!#REF!</definedName>
    <definedName name="ISFAS99" localSheetId="6">'[8]2000'!#REF!</definedName>
    <definedName name="ISFAS99" localSheetId="8">'[8]2000'!#REF!</definedName>
    <definedName name="ISFAS99" localSheetId="9">'[8]2000'!#REF!</definedName>
    <definedName name="ISFAS99" localSheetId="10">'[8]2000'!#REF!</definedName>
    <definedName name="ISFAS99" localSheetId="11">'[8]2000'!#REF!</definedName>
    <definedName name="ISFAS99" localSheetId="12">'[8]2000'!#REF!</definedName>
    <definedName name="ISFAS99" localSheetId="13">'[8]2000'!#REF!</definedName>
    <definedName name="ISFAS99" localSheetId="14">'[8]2000'!#REF!</definedName>
    <definedName name="ISFAS99" localSheetId="16">'[8]2000'!#REF!</definedName>
    <definedName name="ISFAS99" localSheetId="17">'[8]2000'!#REF!</definedName>
    <definedName name="ISFAS99" localSheetId="22">'[8]2000'!#REF!</definedName>
    <definedName name="ISFAS99" localSheetId="23">'[8]2000'!#REF!</definedName>
    <definedName name="ISFAS99" localSheetId="27">'[8]2000'!#REF!</definedName>
    <definedName name="ISFAS99" localSheetId="30">'[8]2000'!#REF!</definedName>
    <definedName name="ISFAS99" localSheetId="31">'[8]2000'!#REF!</definedName>
    <definedName name="ISFAS99" localSheetId="32">'[8]2000'!#REF!</definedName>
    <definedName name="ISFAS99" localSheetId="34">'[8]2000'!#REF!</definedName>
    <definedName name="ISFAS99" localSheetId="35">'[8]2000'!#REF!</definedName>
    <definedName name="ISFAS99" localSheetId="36">'[8]2000'!#REF!</definedName>
    <definedName name="ISFAS99" localSheetId="37">'[8]2000'!#REF!</definedName>
    <definedName name="ISFAS99" localSheetId="40">'[8]2000'!#REF!</definedName>
    <definedName name="ISFAS99" localSheetId="41">'[8]2000'!#REF!</definedName>
    <definedName name="ISFAS99" localSheetId="42">'[8]2000'!#REF!</definedName>
    <definedName name="ISFAS99">'[8]2000'!#REF!</definedName>
    <definedName name="ISFASres1" localSheetId="2">#REF!</definedName>
    <definedName name="ISFASres1" localSheetId="3">#REF!</definedName>
    <definedName name="ISFASres1" localSheetId="5">#REF!</definedName>
    <definedName name="ISFASres1" localSheetId="6">#REF!</definedName>
    <definedName name="ISFASres1" localSheetId="8">#REF!</definedName>
    <definedName name="ISFASres1" localSheetId="9">#REF!</definedName>
    <definedName name="ISFASres1" localSheetId="10">#REF!</definedName>
    <definedName name="ISFASres1" localSheetId="11">#REF!</definedName>
    <definedName name="ISFASres1" localSheetId="12">#REF!</definedName>
    <definedName name="ISFASres1" localSheetId="13">#REF!</definedName>
    <definedName name="ISFASres1" localSheetId="14">#REF!</definedName>
    <definedName name="ISFASres1" localSheetId="16">#REF!</definedName>
    <definedName name="ISFASres1" localSheetId="17">#REF!</definedName>
    <definedName name="ISFASres1" localSheetId="22">#REF!</definedName>
    <definedName name="ISFASres1" localSheetId="23">#REF!</definedName>
    <definedName name="ISFASres1" localSheetId="27">#REF!</definedName>
    <definedName name="ISFASres1" localSheetId="30">#REF!</definedName>
    <definedName name="ISFASres1" localSheetId="31">#REF!</definedName>
    <definedName name="ISFASres1" localSheetId="32">#REF!</definedName>
    <definedName name="ISFASres1" localSheetId="34">#REF!</definedName>
    <definedName name="ISFASres1" localSheetId="35">#REF!</definedName>
    <definedName name="ISFASres1" localSheetId="36">#REF!</definedName>
    <definedName name="ISFASres1" localSheetId="37">#REF!</definedName>
    <definedName name="ISFASres1" localSheetId="40">#REF!</definedName>
    <definedName name="ISFASres1" localSheetId="41">#REF!</definedName>
    <definedName name="ISFASres1" localSheetId="42">#REF!</definedName>
    <definedName name="ISFASres1">#REF!</definedName>
    <definedName name="ISFASres2" localSheetId="2">#REF!</definedName>
    <definedName name="ISFASres2" localSheetId="3">#REF!</definedName>
    <definedName name="ISFASres2" localSheetId="5">#REF!</definedName>
    <definedName name="ISFASres2" localSheetId="6">#REF!</definedName>
    <definedName name="ISFASres2" localSheetId="8">#REF!</definedName>
    <definedName name="ISFASres2" localSheetId="9">#REF!</definedName>
    <definedName name="ISFASres2" localSheetId="10">#REF!</definedName>
    <definedName name="ISFASres2" localSheetId="11">#REF!</definedName>
    <definedName name="ISFASres2" localSheetId="12">#REF!</definedName>
    <definedName name="ISFASres2" localSheetId="13">#REF!</definedName>
    <definedName name="ISFASres2" localSheetId="14">#REF!</definedName>
    <definedName name="ISFASres2" localSheetId="16">#REF!</definedName>
    <definedName name="ISFASres2" localSheetId="17">#REF!</definedName>
    <definedName name="ISFASres2" localSheetId="22">#REF!</definedName>
    <definedName name="ISFASres2" localSheetId="23">#REF!</definedName>
    <definedName name="ISFASres2" localSheetId="27">#REF!</definedName>
    <definedName name="ISFASres2" localSheetId="30">#REF!</definedName>
    <definedName name="ISFASres2" localSheetId="31">#REF!</definedName>
    <definedName name="ISFASres2" localSheetId="32">#REF!</definedName>
    <definedName name="ISFASres2" localSheetId="34">#REF!</definedName>
    <definedName name="ISFASres2" localSheetId="35">#REF!</definedName>
    <definedName name="ISFASres2" localSheetId="36">#REF!</definedName>
    <definedName name="ISFASres2" localSheetId="37">#REF!</definedName>
    <definedName name="ISFASres2" localSheetId="40">#REF!</definedName>
    <definedName name="ISFASres2" localSheetId="41">#REF!</definedName>
    <definedName name="ISFASres2" localSheetId="42">#REF!</definedName>
    <definedName name="ISFASres2">#REF!</definedName>
    <definedName name="kkk" localSheetId="2">#REF!</definedName>
    <definedName name="kkk" localSheetId="3">#REF!</definedName>
    <definedName name="kkk" localSheetId="5">#REF!</definedName>
    <definedName name="kkk" localSheetId="6">#REF!</definedName>
    <definedName name="kkk" localSheetId="8">#REF!</definedName>
    <definedName name="kkk" localSheetId="9">#REF!</definedName>
    <definedName name="kkk" localSheetId="10">#REF!</definedName>
    <definedName name="kkk" localSheetId="11">#REF!</definedName>
    <definedName name="kkk" localSheetId="12">#REF!</definedName>
    <definedName name="kkk" localSheetId="13">#REF!</definedName>
    <definedName name="kkk" localSheetId="14">#REF!</definedName>
    <definedName name="kkk" localSheetId="16">#REF!</definedName>
    <definedName name="kkk" localSheetId="17">#REF!</definedName>
    <definedName name="kkk" localSheetId="22">#REF!</definedName>
    <definedName name="kkk" localSheetId="23">#REF!</definedName>
    <definedName name="kkk" localSheetId="27">#REF!</definedName>
    <definedName name="kkk" localSheetId="30">#REF!</definedName>
    <definedName name="kkk" localSheetId="31">#REF!</definedName>
    <definedName name="kkk" localSheetId="32">#REF!</definedName>
    <definedName name="kkk" localSheetId="34">#REF!</definedName>
    <definedName name="kkk" localSheetId="35">#REF!</definedName>
    <definedName name="kkk" localSheetId="36">#REF!</definedName>
    <definedName name="kkk" localSheetId="37">#REF!</definedName>
    <definedName name="kkk" localSheetId="40">#REF!</definedName>
    <definedName name="kkk" localSheetId="41">#REF!</definedName>
    <definedName name="kkk" localSheetId="42">#REF!</definedName>
    <definedName name="kkk">#REF!</definedName>
    <definedName name="la_buena" localSheetId="2">#REF!</definedName>
    <definedName name="la_buena" localSheetId="3">#REF!</definedName>
    <definedName name="la_buena" localSheetId="5">#REF!</definedName>
    <definedName name="la_buena" localSheetId="6">#REF!</definedName>
    <definedName name="la_buena" localSheetId="8">#REF!</definedName>
    <definedName name="la_buena" localSheetId="9">#REF!</definedName>
    <definedName name="la_buena" localSheetId="10">#REF!</definedName>
    <definedName name="la_buena" localSheetId="11">#REF!</definedName>
    <definedName name="la_buena" localSheetId="12">#REF!</definedName>
    <definedName name="la_buena" localSheetId="13">#REF!</definedName>
    <definedName name="la_buena" localSheetId="14">#REF!</definedName>
    <definedName name="la_buena" localSheetId="16">#REF!</definedName>
    <definedName name="la_buena" localSheetId="17">#REF!</definedName>
    <definedName name="la_buena" localSheetId="22">#REF!</definedName>
    <definedName name="la_buena" localSheetId="23">#REF!</definedName>
    <definedName name="la_buena" localSheetId="27">#REF!</definedName>
    <definedName name="la_buena" localSheetId="30">#REF!</definedName>
    <definedName name="la_buena" localSheetId="31">#REF!</definedName>
    <definedName name="la_buena" localSheetId="32">#REF!</definedName>
    <definedName name="la_buena" localSheetId="34">#REF!</definedName>
    <definedName name="la_buena" localSheetId="35">#REF!</definedName>
    <definedName name="la_buena" localSheetId="36">#REF!</definedName>
    <definedName name="la_buena" localSheetId="37">#REF!</definedName>
    <definedName name="la_buena" localSheetId="40">#REF!</definedName>
    <definedName name="la_buena" localSheetId="41">#REF!</definedName>
    <definedName name="la_buena" localSheetId="42">#REF!</definedName>
    <definedName name="la_buena">#REF!</definedName>
    <definedName name="LIS">#N/A</definedName>
    <definedName name="M1_IMP">#N/A</definedName>
    <definedName name="macro" localSheetId="2">#REF!</definedName>
    <definedName name="macro" localSheetId="3">#REF!</definedName>
    <definedName name="macro" localSheetId="5">#REF!</definedName>
    <definedName name="macro" localSheetId="6">#REF!</definedName>
    <definedName name="macro" localSheetId="8">#REF!</definedName>
    <definedName name="macro" localSheetId="9">#REF!</definedName>
    <definedName name="macro" localSheetId="10">#REF!</definedName>
    <definedName name="macro" localSheetId="11">#REF!</definedName>
    <definedName name="macro" localSheetId="12">#REF!</definedName>
    <definedName name="macro" localSheetId="13">#REF!</definedName>
    <definedName name="macro" localSheetId="14">#REF!</definedName>
    <definedName name="macro" localSheetId="16">#REF!</definedName>
    <definedName name="macro" localSheetId="17">#REF!</definedName>
    <definedName name="macro" localSheetId="22">#REF!</definedName>
    <definedName name="macro" localSheetId="23">#REF!</definedName>
    <definedName name="macro" localSheetId="27">#REF!</definedName>
    <definedName name="macro" localSheetId="29">#REF!</definedName>
    <definedName name="macro" localSheetId="30">#REF!</definedName>
    <definedName name="macro" localSheetId="31">#REF!</definedName>
    <definedName name="macro" localSheetId="32">#REF!</definedName>
    <definedName name="macro" localSheetId="34">#REF!</definedName>
    <definedName name="macro" localSheetId="35">#REF!</definedName>
    <definedName name="macro" localSheetId="36">#REF!</definedName>
    <definedName name="macro" localSheetId="37">#REF!</definedName>
    <definedName name="macro" localSheetId="40">#REF!</definedName>
    <definedName name="macro" localSheetId="41">#REF!</definedName>
    <definedName name="macro" localSheetId="42">#REF!</definedName>
    <definedName name="macro" localSheetId="43">#REF!</definedName>
    <definedName name="macro">#REF!</definedName>
    <definedName name="MARISA_1999" localSheetId="2">'[8]1999'!#REF!</definedName>
    <definedName name="MARISA_1999" localSheetId="3">'[8]1999'!#REF!</definedName>
    <definedName name="MARISA_1999" localSheetId="5">'[8]1999'!#REF!</definedName>
    <definedName name="MARISA_1999" localSheetId="6">'[8]1999'!#REF!</definedName>
    <definedName name="MARISA_1999" localSheetId="8">'[8]1999'!#REF!</definedName>
    <definedName name="MARISA_1999" localSheetId="9">'[8]1999'!#REF!</definedName>
    <definedName name="MARISA_1999" localSheetId="10">'[8]1999'!#REF!</definedName>
    <definedName name="MARISA_1999" localSheetId="11">'[8]1999'!#REF!</definedName>
    <definedName name="MARISA_1999" localSheetId="12">'[8]1999'!#REF!</definedName>
    <definedName name="MARISA_1999" localSheetId="13">'[8]1999'!#REF!</definedName>
    <definedName name="MARISA_1999" localSheetId="14">'[8]1999'!#REF!</definedName>
    <definedName name="MARISA_1999" localSheetId="16">'[8]1999'!#REF!</definedName>
    <definedName name="MARISA_1999" localSheetId="17">'[8]1999'!#REF!</definedName>
    <definedName name="MARISA_1999" localSheetId="22">'[8]1999'!#REF!</definedName>
    <definedName name="MARISA_1999" localSheetId="23">'[8]1999'!#REF!</definedName>
    <definedName name="MARISA_1999" localSheetId="27">'[8]1999'!#REF!</definedName>
    <definedName name="MARISA_1999" localSheetId="30">'[8]1999'!#REF!</definedName>
    <definedName name="MARISA_1999" localSheetId="31">'[8]1999'!#REF!</definedName>
    <definedName name="MARISA_1999" localSheetId="32">'[8]1999'!#REF!</definedName>
    <definedName name="MARISA_1999" localSheetId="34">'[8]1999'!#REF!</definedName>
    <definedName name="MARISA_1999" localSheetId="35">'[8]1999'!#REF!</definedName>
    <definedName name="MARISA_1999" localSheetId="36">'[8]1999'!#REF!</definedName>
    <definedName name="MARISA_1999" localSheetId="37">'[8]1999'!#REF!</definedName>
    <definedName name="MARISA_1999" localSheetId="40">'[8]1999'!#REF!</definedName>
    <definedName name="MARISA_1999" localSheetId="41">'[8]1999'!#REF!</definedName>
    <definedName name="MARISA_1999" localSheetId="42">'[8]1999'!#REF!</definedName>
    <definedName name="MARISA_1999">'[8]1999'!#REF!</definedName>
    <definedName name="MARISA_2000" localSheetId="2">'[8]2000'!#REF!</definedName>
    <definedName name="MARISA_2000" localSheetId="3">'[8]2000'!#REF!</definedName>
    <definedName name="MARISA_2000" localSheetId="5">'[8]2000'!#REF!</definedName>
    <definedName name="MARISA_2000" localSheetId="6">'[8]2000'!#REF!</definedName>
    <definedName name="MARISA_2000" localSheetId="8">'[8]2000'!#REF!</definedName>
    <definedName name="MARISA_2000" localSheetId="9">'[8]2000'!#REF!</definedName>
    <definedName name="MARISA_2000" localSheetId="10">'[8]2000'!#REF!</definedName>
    <definedName name="MARISA_2000" localSheetId="11">'[8]2000'!#REF!</definedName>
    <definedName name="MARISA_2000" localSheetId="12">'[8]2000'!#REF!</definedName>
    <definedName name="MARISA_2000" localSheetId="13">'[8]2000'!#REF!</definedName>
    <definedName name="MARISA_2000" localSheetId="14">'[8]2000'!#REF!</definedName>
    <definedName name="MARISA_2000" localSheetId="16">'[8]2000'!#REF!</definedName>
    <definedName name="MARISA_2000" localSheetId="17">'[8]2000'!#REF!</definedName>
    <definedName name="MARISA_2000" localSheetId="22">'[8]2000'!#REF!</definedName>
    <definedName name="MARISA_2000" localSheetId="23">'[8]2000'!#REF!</definedName>
    <definedName name="MARISA_2000" localSheetId="27">'[8]2000'!#REF!</definedName>
    <definedName name="MARISA_2000" localSheetId="30">'[8]2000'!#REF!</definedName>
    <definedName name="MARISA_2000" localSheetId="31">'[8]2000'!#REF!</definedName>
    <definedName name="MARISA_2000" localSheetId="32">'[8]2000'!#REF!</definedName>
    <definedName name="MARISA_2000" localSheetId="34">'[8]2000'!#REF!</definedName>
    <definedName name="MARISA_2000" localSheetId="35">'[8]2000'!#REF!</definedName>
    <definedName name="MARISA_2000" localSheetId="36">'[8]2000'!#REF!</definedName>
    <definedName name="MARISA_2000" localSheetId="37">'[8]2000'!#REF!</definedName>
    <definedName name="MARISA_2000" localSheetId="40">'[8]2000'!#REF!</definedName>
    <definedName name="MARISA_2000" localSheetId="41">'[8]2000'!#REF!</definedName>
    <definedName name="MARISA_2000" localSheetId="42">'[8]2000'!#REF!</definedName>
    <definedName name="MARISA_2000">'[8]2000'!#REF!</definedName>
    <definedName name="MARISA_2001" localSheetId="2">'[8]2001'!#REF!</definedName>
    <definedName name="MARISA_2001" localSheetId="3">'[8]2001'!#REF!</definedName>
    <definedName name="MARISA_2001" localSheetId="5">'[8]2001'!#REF!</definedName>
    <definedName name="MARISA_2001" localSheetId="6">'[8]2001'!#REF!</definedName>
    <definedName name="MARISA_2001" localSheetId="8">'[8]2001'!#REF!</definedName>
    <definedName name="MARISA_2001" localSheetId="9">'[8]2001'!#REF!</definedName>
    <definedName name="MARISA_2001" localSheetId="10">'[8]2001'!#REF!</definedName>
    <definedName name="MARISA_2001" localSheetId="11">'[8]2001'!#REF!</definedName>
    <definedName name="MARISA_2001" localSheetId="12">'[8]2001'!#REF!</definedName>
    <definedName name="MARISA_2001" localSheetId="13">'[8]2001'!#REF!</definedName>
    <definedName name="MARISA_2001" localSheetId="14">'[8]2001'!#REF!</definedName>
    <definedName name="MARISA_2001" localSheetId="16">'[8]2001'!#REF!</definedName>
    <definedName name="MARISA_2001" localSheetId="17">'[8]2001'!#REF!</definedName>
    <definedName name="MARISA_2001" localSheetId="22">'[8]2001'!#REF!</definedName>
    <definedName name="MARISA_2001" localSheetId="23">'[8]2001'!#REF!</definedName>
    <definedName name="MARISA_2001" localSheetId="27">'[8]2001'!#REF!</definedName>
    <definedName name="MARISA_2001" localSheetId="30">'[8]2001'!#REF!</definedName>
    <definedName name="MARISA_2001" localSheetId="31">'[8]2001'!#REF!</definedName>
    <definedName name="MARISA_2001" localSheetId="32">'[8]2001'!#REF!</definedName>
    <definedName name="MARISA_2001" localSheetId="34">'[8]2001'!#REF!</definedName>
    <definedName name="MARISA_2001" localSheetId="35">'[8]2001'!#REF!</definedName>
    <definedName name="MARISA_2001" localSheetId="36">'[8]2001'!#REF!</definedName>
    <definedName name="MARISA_2001" localSheetId="37">'[8]2001'!#REF!</definedName>
    <definedName name="MARISA_2001" localSheetId="40">'[8]2001'!#REF!</definedName>
    <definedName name="MARISA_2001" localSheetId="41">'[8]2001'!#REF!</definedName>
    <definedName name="MARISA_2001" localSheetId="42">'[8]2001'!#REF!</definedName>
    <definedName name="MARISA_2001">'[8]2001'!#REF!</definedName>
    <definedName name="MARISA_2002" localSheetId="2">'[8]2002'!#REF!</definedName>
    <definedName name="MARISA_2002" localSheetId="3">'[8]2002'!#REF!</definedName>
    <definedName name="MARISA_2002" localSheetId="5">'[8]2002'!#REF!</definedName>
    <definedName name="MARISA_2002" localSheetId="6">'[8]2002'!#REF!</definedName>
    <definedName name="MARISA_2002" localSheetId="8">'[8]2002'!#REF!</definedName>
    <definedName name="MARISA_2002" localSheetId="9">'[8]2002'!#REF!</definedName>
    <definedName name="MARISA_2002" localSheetId="10">'[8]2002'!#REF!</definedName>
    <definedName name="MARISA_2002" localSheetId="11">'[8]2002'!#REF!</definedName>
    <definedName name="MARISA_2002" localSheetId="12">'[8]2002'!#REF!</definedName>
    <definedName name="MARISA_2002" localSheetId="13">'[8]2002'!#REF!</definedName>
    <definedName name="MARISA_2002" localSheetId="14">'[8]2002'!#REF!</definedName>
    <definedName name="MARISA_2002" localSheetId="16">'[8]2002'!#REF!</definedName>
    <definedName name="MARISA_2002" localSheetId="17">'[8]2002'!#REF!</definedName>
    <definedName name="MARISA_2002" localSheetId="22">'[8]2002'!#REF!</definedName>
    <definedName name="MARISA_2002" localSheetId="23">'[8]2002'!#REF!</definedName>
    <definedName name="MARISA_2002" localSheetId="27">'[8]2002'!#REF!</definedName>
    <definedName name="MARISA_2002" localSheetId="30">'[8]2002'!#REF!</definedName>
    <definedName name="MARISA_2002" localSheetId="31">'[8]2002'!#REF!</definedName>
    <definedName name="MARISA_2002" localSheetId="32">'[8]2002'!#REF!</definedName>
    <definedName name="MARISA_2002" localSheetId="34">'[8]2002'!#REF!</definedName>
    <definedName name="MARISA_2002" localSheetId="35">'[8]2002'!#REF!</definedName>
    <definedName name="MARISA_2002" localSheetId="36">'[8]2002'!#REF!</definedName>
    <definedName name="MARISA_2002" localSheetId="37">'[8]2002'!#REF!</definedName>
    <definedName name="MARISA_2002" localSheetId="40">'[8]2002'!#REF!</definedName>
    <definedName name="MARISA_2002" localSheetId="41">'[8]2002'!#REF!</definedName>
    <definedName name="MARISA_2002" localSheetId="42">'[8]2002'!#REF!</definedName>
    <definedName name="MARISA_2002">'[8]2002'!#REF!</definedName>
    <definedName name="MARISA_2003" localSheetId="2">'[8]2003'!#REF!</definedName>
    <definedName name="MARISA_2003" localSheetId="3">'[8]2003'!#REF!</definedName>
    <definedName name="MARISA_2003" localSheetId="5">'[8]2003'!#REF!</definedName>
    <definedName name="MARISA_2003" localSheetId="6">'[8]2003'!#REF!</definedName>
    <definedName name="MARISA_2003" localSheetId="8">'[8]2003'!#REF!</definedName>
    <definedName name="MARISA_2003" localSheetId="9">'[8]2003'!#REF!</definedName>
    <definedName name="MARISA_2003" localSheetId="10">'[8]2003'!#REF!</definedName>
    <definedName name="MARISA_2003" localSheetId="11">'[8]2003'!#REF!</definedName>
    <definedName name="MARISA_2003" localSheetId="12">'[8]2003'!#REF!</definedName>
    <definedName name="MARISA_2003" localSheetId="13">'[8]2003'!#REF!</definedName>
    <definedName name="MARISA_2003" localSheetId="14">'[8]2003'!#REF!</definedName>
    <definedName name="MARISA_2003" localSheetId="16">'[8]2003'!#REF!</definedName>
    <definedName name="MARISA_2003" localSheetId="17">'[8]2003'!#REF!</definedName>
    <definedName name="MARISA_2003" localSheetId="22">'[8]2003'!#REF!</definedName>
    <definedName name="MARISA_2003" localSheetId="23">'[8]2003'!#REF!</definedName>
    <definedName name="MARISA_2003" localSheetId="27">'[8]2003'!#REF!</definedName>
    <definedName name="MARISA_2003" localSheetId="30">'[8]2003'!#REF!</definedName>
    <definedName name="MARISA_2003" localSheetId="31">'[8]2003'!#REF!</definedName>
    <definedName name="MARISA_2003" localSheetId="32">'[8]2003'!#REF!</definedName>
    <definedName name="MARISA_2003" localSheetId="34">'[8]2003'!#REF!</definedName>
    <definedName name="MARISA_2003" localSheetId="35">'[8]2003'!#REF!</definedName>
    <definedName name="MARISA_2003" localSheetId="36">'[8]2003'!#REF!</definedName>
    <definedName name="MARISA_2003" localSheetId="37">'[8]2003'!#REF!</definedName>
    <definedName name="MARISA_2003" localSheetId="40">'[8]2003'!#REF!</definedName>
    <definedName name="MARISA_2003" localSheetId="41">'[8]2003'!#REF!</definedName>
    <definedName name="MARISA_2003" localSheetId="42">'[8]2003'!#REF!</definedName>
    <definedName name="MARISA_2003">'[8]2003'!#REF!</definedName>
    <definedName name="MARISA_2004" localSheetId="2">'[8]2004'!#REF!</definedName>
    <definedName name="MARISA_2004" localSheetId="3">'[8]2004'!#REF!</definedName>
    <definedName name="MARISA_2004" localSheetId="5">'[8]2004'!#REF!</definedName>
    <definedName name="MARISA_2004" localSheetId="6">'[8]2004'!#REF!</definedName>
    <definedName name="MARISA_2004" localSheetId="8">'[8]2004'!#REF!</definedName>
    <definedName name="MARISA_2004" localSheetId="9">'[8]2004'!#REF!</definedName>
    <definedName name="MARISA_2004" localSheetId="10">'[8]2004'!#REF!</definedName>
    <definedName name="MARISA_2004" localSheetId="11">'[8]2004'!#REF!</definedName>
    <definedName name="MARISA_2004" localSheetId="12">'[8]2004'!#REF!</definedName>
    <definedName name="MARISA_2004" localSheetId="13">'[8]2004'!#REF!</definedName>
    <definedName name="MARISA_2004" localSheetId="14">'[8]2004'!#REF!</definedName>
    <definedName name="MARISA_2004" localSheetId="16">'[8]2004'!#REF!</definedName>
    <definedName name="MARISA_2004" localSheetId="17">'[8]2004'!#REF!</definedName>
    <definedName name="MARISA_2004" localSheetId="22">'[8]2004'!#REF!</definedName>
    <definedName name="MARISA_2004" localSheetId="23">'[8]2004'!#REF!</definedName>
    <definedName name="MARISA_2004" localSheetId="27">'[8]2004'!#REF!</definedName>
    <definedName name="MARISA_2004" localSheetId="30">'[8]2004'!#REF!</definedName>
    <definedName name="MARISA_2004" localSheetId="31">'[8]2004'!#REF!</definedName>
    <definedName name="MARISA_2004" localSheetId="32">'[8]2004'!#REF!</definedName>
    <definedName name="MARISA_2004" localSheetId="34">'[8]2004'!#REF!</definedName>
    <definedName name="MARISA_2004" localSheetId="35">'[8]2004'!#REF!</definedName>
    <definedName name="MARISA_2004" localSheetId="36">'[8]2004'!#REF!</definedName>
    <definedName name="MARISA_2004" localSheetId="37">'[8]2004'!#REF!</definedName>
    <definedName name="MARISA_2004" localSheetId="40">'[8]2004'!#REF!</definedName>
    <definedName name="MARISA_2004" localSheetId="41">'[8]2004'!#REF!</definedName>
    <definedName name="MARISA_2004" localSheetId="42">'[8]2004'!#REF!</definedName>
    <definedName name="MARISA_2004">'[8]2004'!#REF!</definedName>
    <definedName name="MARISA_2005" localSheetId="2">#REF!</definedName>
    <definedName name="MARISA_2005" localSheetId="3">#REF!</definedName>
    <definedName name="MARISA_2005" localSheetId="5">#REF!</definedName>
    <definedName name="MARISA_2005" localSheetId="6">#REF!</definedName>
    <definedName name="MARISA_2005" localSheetId="8">#REF!</definedName>
    <definedName name="MARISA_2005" localSheetId="9">#REF!</definedName>
    <definedName name="MARISA_2005" localSheetId="10">#REF!</definedName>
    <definedName name="MARISA_2005" localSheetId="11">#REF!</definedName>
    <definedName name="MARISA_2005" localSheetId="12">#REF!</definedName>
    <definedName name="MARISA_2005" localSheetId="13">#REF!</definedName>
    <definedName name="MARISA_2005" localSheetId="14">#REF!</definedName>
    <definedName name="MARISA_2005" localSheetId="16">#REF!</definedName>
    <definedName name="MARISA_2005" localSheetId="17">#REF!</definedName>
    <definedName name="MARISA_2005" localSheetId="22">#REF!</definedName>
    <definedName name="MARISA_2005" localSheetId="23">#REF!</definedName>
    <definedName name="MARISA_2005" localSheetId="27">#REF!</definedName>
    <definedName name="MARISA_2005" localSheetId="29">#REF!</definedName>
    <definedName name="MARISA_2005" localSheetId="30">#REF!</definedName>
    <definedName name="MARISA_2005" localSheetId="31">#REF!</definedName>
    <definedName name="MARISA_2005" localSheetId="32">#REF!</definedName>
    <definedName name="MARISA_2005" localSheetId="34">#REF!</definedName>
    <definedName name="MARISA_2005" localSheetId="35">#REF!</definedName>
    <definedName name="MARISA_2005" localSheetId="36">#REF!</definedName>
    <definedName name="MARISA_2005" localSheetId="37">#REF!</definedName>
    <definedName name="MARISA_2005" localSheetId="40">#REF!</definedName>
    <definedName name="MARISA_2005" localSheetId="41">#REF!</definedName>
    <definedName name="MARISA_2005" localSheetId="42">#REF!</definedName>
    <definedName name="MARISA_2005" localSheetId="43">#REF!</definedName>
    <definedName name="MARISA_2005">#REF!</definedName>
    <definedName name="MEC">#N/A</definedName>
    <definedName name="Modelo" localSheetId="2">#REF!</definedName>
    <definedName name="Modelo" localSheetId="3">#REF!</definedName>
    <definedName name="Modelo" localSheetId="5">#REF!</definedName>
    <definedName name="Modelo" localSheetId="6">#REF!</definedName>
    <definedName name="Modelo" localSheetId="8">#REF!</definedName>
    <definedName name="Modelo" localSheetId="9">#REF!</definedName>
    <definedName name="Modelo" localSheetId="10">#REF!</definedName>
    <definedName name="Modelo" localSheetId="11">#REF!</definedName>
    <definedName name="Modelo" localSheetId="12">#REF!</definedName>
    <definedName name="Modelo" localSheetId="13">#REF!</definedName>
    <definedName name="Modelo" localSheetId="14">#REF!</definedName>
    <definedName name="Modelo" localSheetId="16">#REF!</definedName>
    <definedName name="Modelo" localSheetId="17">#REF!</definedName>
    <definedName name="Modelo" localSheetId="22">#REF!</definedName>
    <definedName name="Modelo" localSheetId="23">#REF!</definedName>
    <definedName name="Modelo" localSheetId="27">#REF!</definedName>
    <definedName name="Modelo" localSheetId="29">#REF!</definedName>
    <definedName name="Modelo" localSheetId="30">#REF!</definedName>
    <definedName name="Modelo" localSheetId="31">#REF!</definedName>
    <definedName name="Modelo" localSheetId="32">#REF!</definedName>
    <definedName name="Modelo" localSheetId="34">#REF!</definedName>
    <definedName name="Modelo" localSheetId="35">#REF!</definedName>
    <definedName name="Modelo" localSheetId="36">#REF!</definedName>
    <definedName name="Modelo" localSheetId="37">#REF!</definedName>
    <definedName name="Modelo" localSheetId="40">#REF!</definedName>
    <definedName name="Modelo" localSheetId="41">#REF!</definedName>
    <definedName name="Modelo" localSheetId="42">#REF!</definedName>
    <definedName name="Modelo" localSheetId="43">#REF!</definedName>
    <definedName name="Modelo">#REF!</definedName>
    <definedName name="MUFACE00" localSheetId="2">'[8]2001'!#REF!</definedName>
    <definedName name="MUFACE00" localSheetId="3">'[8]2001'!#REF!</definedName>
    <definedName name="MUFACE00" localSheetId="5">'[8]2001'!#REF!</definedName>
    <definedName name="MUFACE00" localSheetId="6">'[8]2001'!#REF!</definedName>
    <definedName name="MUFACE00" localSheetId="8">'[8]2001'!#REF!</definedName>
    <definedName name="MUFACE00" localSheetId="9">'[8]2001'!#REF!</definedName>
    <definedName name="MUFACE00" localSheetId="10">'[8]2001'!#REF!</definedName>
    <definedName name="MUFACE00" localSheetId="11">'[8]2001'!#REF!</definedName>
    <definedName name="MUFACE00" localSheetId="12">'[8]2001'!#REF!</definedName>
    <definedName name="MUFACE00" localSheetId="13">'[8]2001'!#REF!</definedName>
    <definedName name="MUFACE00" localSheetId="14">'[8]2001'!#REF!</definedName>
    <definedName name="MUFACE00" localSheetId="16">'[8]2001'!#REF!</definedName>
    <definedName name="MUFACE00" localSheetId="17">'[8]2001'!#REF!</definedName>
    <definedName name="MUFACE00" localSheetId="22">'[8]2001'!#REF!</definedName>
    <definedName name="MUFACE00" localSheetId="23">'[8]2001'!#REF!</definedName>
    <definedName name="MUFACE00" localSheetId="27">'[8]2001'!#REF!</definedName>
    <definedName name="MUFACE00" localSheetId="30">'[8]2001'!#REF!</definedName>
    <definedName name="MUFACE00" localSheetId="31">'[8]2001'!#REF!</definedName>
    <definedName name="MUFACE00" localSheetId="32">'[8]2001'!#REF!</definedName>
    <definedName name="MUFACE00" localSheetId="34">'[8]2001'!#REF!</definedName>
    <definedName name="MUFACE00" localSheetId="35">'[8]2001'!#REF!</definedName>
    <definedName name="MUFACE00" localSheetId="36">'[8]2001'!#REF!</definedName>
    <definedName name="MUFACE00" localSheetId="37">'[8]2001'!#REF!</definedName>
    <definedName name="MUFACE00" localSheetId="40">'[8]2001'!#REF!</definedName>
    <definedName name="MUFACE00" localSheetId="41">'[8]2001'!#REF!</definedName>
    <definedName name="MUFACE00" localSheetId="42">'[8]2001'!#REF!</definedName>
    <definedName name="MUFACE00">'[8]2001'!#REF!</definedName>
    <definedName name="MUFACE01" localSheetId="2">'[8]2002'!#REF!</definedName>
    <definedName name="MUFACE01" localSheetId="3">'[8]2002'!#REF!</definedName>
    <definedName name="MUFACE01" localSheetId="5">'[8]2002'!#REF!</definedName>
    <definedName name="MUFACE01" localSheetId="6">'[8]2002'!#REF!</definedName>
    <definedName name="MUFACE01" localSheetId="8">'[8]2002'!#REF!</definedName>
    <definedName name="MUFACE01" localSheetId="9">'[8]2002'!#REF!</definedName>
    <definedName name="MUFACE01" localSheetId="10">'[8]2002'!#REF!</definedName>
    <definedName name="MUFACE01" localSheetId="11">'[8]2002'!#REF!</definedName>
    <definedName name="MUFACE01" localSheetId="12">'[8]2002'!#REF!</definedName>
    <definedName name="MUFACE01" localSheetId="13">'[8]2002'!#REF!</definedName>
    <definedName name="MUFACE01" localSheetId="14">'[8]2002'!#REF!</definedName>
    <definedName name="MUFACE01" localSheetId="16">'[8]2002'!#REF!</definedName>
    <definedName name="MUFACE01" localSheetId="17">'[8]2002'!#REF!</definedName>
    <definedName name="MUFACE01" localSheetId="22">'[8]2002'!#REF!</definedName>
    <definedName name="MUFACE01" localSheetId="23">'[8]2002'!#REF!</definedName>
    <definedName name="MUFACE01" localSheetId="27">'[8]2002'!#REF!</definedName>
    <definedName name="MUFACE01" localSheetId="30">'[8]2002'!#REF!</definedName>
    <definedName name="MUFACE01" localSheetId="31">'[8]2002'!#REF!</definedName>
    <definedName name="MUFACE01" localSheetId="32">'[8]2002'!#REF!</definedName>
    <definedName name="MUFACE01" localSheetId="34">'[8]2002'!#REF!</definedName>
    <definedName name="MUFACE01" localSheetId="35">'[8]2002'!#REF!</definedName>
    <definedName name="MUFACE01" localSheetId="36">'[8]2002'!#REF!</definedName>
    <definedName name="MUFACE01" localSheetId="37">'[8]2002'!#REF!</definedName>
    <definedName name="MUFACE01" localSheetId="40">'[8]2002'!#REF!</definedName>
    <definedName name="MUFACE01" localSheetId="41">'[8]2002'!#REF!</definedName>
    <definedName name="MUFACE01" localSheetId="42">'[8]2002'!#REF!</definedName>
    <definedName name="MUFACE01">'[8]2002'!#REF!</definedName>
    <definedName name="MUFACE02" localSheetId="2">'[8]2003'!#REF!</definedName>
    <definedName name="MUFACE02" localSheetId="3">'[8]2003'!#REF!</definedName>
    <definedName name="MUFACE02" localSheetId="5">'[8]2003'!#REF!</definedName>
    <definedName name="MUFACE02" localSheetId="6">'[8]2003'!#REF!</definedName>
    <definedName name="MUFACE02" localSheetId="8">'[8]2003'!#REF!</definedName>
    <definedName name="MUFACE02" localSheetId="9">'[8]2003'!#REF!</definedName>
    <definedName name="MUFACE02" localSheetId="10">'[8]2003'!#REF!</definedName>
    <definedName name="MUFACE02" localSheetId="11">'[8]2003'!#REF!</definedName>
    <definedName name="MUFACE02" localSheetId="12">'[8]2003'!#REF!</definedName>
    <definedName name="MUFACE02" localSheetId="13">'[8]2003'!#REF!</definedName>
    <definedName name="MUFACE02" localSheetId="14">'[8]2003'!#REF!</definedName>
    <definedName name="MUFACE02" localSheetId="16">'[8]2003'!#REF!</definedName>
    <definedName name="MUFACE02" localSheetId="17">'[8]2003'!#REF!</definedName>
    <definedName name="MUFACE02" localSheetId="22">'[8]2003'!#REF!</definedName>
    <definedName name="MUFACE02" localSheetId="23">'[8]2003'!#REF!</definedName>
    <definedName name="MUFACE02" localSheetId="27">'[8]2003'!#REF!</definedName>
    <definedName name="MUFACE02" localSheetId="30">'[8]2003'!#REF!</definedName>
    <definedName name="MUFACE02" localSheetId="31">'[8]2003'!#REF!</definedName>
    <definedName name="MUFACE02" localSheetId="32">'[8]2003'!#REF!</definedName>
    <definedName name="MUFACE02" localSheetId="34">'[8]2003'!#REF!</definedName>
    <definedName name="MUFACE02" localSheetId="35">'[8]2003'!#REF!</definedName>
    <definedName name="MUFACE02" localSheetId="36">'[8]2003'!#REF!</definedName>
    <definedName name="MUFACE02" localSheetId="37">'[8]2003'!#REF!</definedName>
    <definedName name="MUFACE02" localSheetId="40">'[8]2003'!#REF!</definedName>
    <definedName name="MUFACE02" localSheetId="41">'[8]2003'!#REF!</definedName>
    <definedName name="MUFACE02" localSheetId="42">'[8]2003'!#REF!</definedName>
    <definedName name="MUFACE02">'[8]2003'!#REF!</definedName>
    <definedName name="MUFACE03" localSheetId="2">'[8]2004'!#REF!</definedName>
    <definedName name="MUFACE03" localSheetId="3">'[8]2004'!#REF!</definedName>
    <definedName name="MUFACE03" localSheetId="5">'[8]2004'!#REF!</definedName>
    <definedName name="MUFACE03" localSheetId="6">'[8]2004'!#REF!</definedName>
    <definedName name="MUFACE03" localSheetId="8">'[8]2004'!#REF!</definedName>
    <definedName name="MUFACE03" localSheetId="9">'[8]2004'!#REF!</definedName>
    <definedName name="MUFACE03" localSheetId="10">'[8]2004'!#REF!</definedName>
    <definedName name="MUFACE03" localSheetId="11">'[8]2004'!#REF!</definedName>
    <definedName name="MUFACE03" localSheetId="12">'[8]2004'!#REF!</definedName>
    <definedName name="MUFACE03" localSheetId="13">'[8]2004'!#REF!</definedName>
    <definedName name="MUFACE03" localSheetId="14">'[8]2004'!#REF!</definedName>
    <definedName name="MUFACE03" localSheetId="16">'[8]2004'!#REF!</definedName>
    <definedName name="MUFACE03" localSheetId="17">'[8]2004'!#REF!</definedName>
    <definedName name="MUFACE03" localSheetId="22">'[8]2004'!#REF!</definedName>
    <definedName name="MUFACE03" localSheetId="23">'[8]2004'!#REF!</definedName>
    <definedName name="MUFACE03" localSheetId="27">'[8]2004'!#REF!</definedName>
    <definedName name="MUFACE03" localSheetId="30">'[8]2004'!#REF!</definedName>
    <definedName name="MUFACE03" localSheetId="31">'[8]2004'!#REF!</definedName>
    <definedName name="MUFACE03" localSheetId="32">'[8]2004'!#REF!</definedName>
    <definedName name="MUFACE03" localSheetId="34">'[8]2004'!#REF!</definedName>
    <definedName name="MUFACE03" localSheetId="35">'[8]2004'!#REF!</definedName>
    <definedName name="MUFACE03" localSheetId="36">'[8]2004'!#REF!</definedName>
    <definedName name="MUFACE03" localSheetId="37">'[8]2004'!#REF!</definedName>
    <definedName name="MUFACE03" localSheetId="40">'[8]2004'!#REF!</definedName>
    <definedName name="MUFACE03" localSheetId="41">'[8]2004'!#REF!</definedName>
    <definedName name="MUFACE03" localSheetId="42">'[8]2004'!#REF!</definedName>
    <definedName name="MUFACE03">'[8]2004'!#REF!</definedName>
    <definedName name="MUFACE04" localSheetId="2">#REF!</definedName>
    <definedName name="MUFACE04" localSheetId="3">#REF!</definedName>
    <definedName name="MUFACE04" localSheetId="5">#REF!</definedName>
    <definedName name="MUFACE04" localSheetId="6">#REF!</definedName>
    <definedName name="MUFACE04" localSheetId="8">#REF!</definedName>
    <definedName name="MUFACE04" localSheetId="9">#REF!</definedName>
    <definedName name="MUFACE04" localSheetId="10">#REF!</definedName>
    <definedName name="MUFACE04" localSheetId="11">#REF!</definedName>
    <definedName name="MUFACE04" localSheetId="12">#REF!</definedName>
    <definedName name="MUFACE04" localSheetId="13">#REF!</definedName>
    <definedName name="MUFACE04" localSheetId="14">#REF!</definedName>
    <definedName name="MUFACE04" localSheetId="16">#REF!</definedName>
    <definedName name="MUFACE04" localSheetId="17">#REF!</definedName>
    <definedName name="MUFACE04" localSheetId="22">#REF!</definedName>
    <definedName name="MUFACE04" localSheetId="23">#REF!</definedName>
    <definedName name="MUFACE04" localSheetId="27">#REF!</definedName>
    <definedName name="MUFACE04" localSheetId="29">#REF!</definedName>
    <definedName name="MUFACE04" localSheetId="30">#REF!</definedName>
    <definedName name="MUFACE04" localSheetId="31">#REF!</definedName>
    <definedName name="MUFACE04" localSheetId="32">#REF!</definedName>
    <definedName name="MUFACE04" localSheetId="34">#REF!</definedName>
    <definedName name="MUFACE04" localSheetId="35">#REF!</definedName>
    <definedName name="MUFACE04" localSheetId="36">#REF!</definedName>
    <definedName name="MUFACE04" localSheetId="37">#REF!</definedName>
    <definedName name="MUFACE04" localSheetId="40">#REF!</definedName>
    <definedName name="MUFACE04" localSheetId="41">#REF!</definedName>
    <definedName name="MUFACE04" localSheetId="42">#REF!</definedName>
    <definedName name="MUFACE04" localSheetId="43">#REF!</definedName>
    <definedName name="MUFACE04">#REF!</definedName>
    <definedName name="MUFACE98" localSheetId="2">'[8]1999'!#REF!</definedName>
    <definedName name="MUFACE98" localSheetId="3">'[8]1999'!#REF!</definedName>
    <definedName name="MUFACE98" localSheetId="5">'[8]1999'!#REF!</definedName>
    <definedName name="MUFACE98" localSheetId="6">'[8]1999'!#REF!</definedName>
    <definedName name="MUFACE98" localSheetId="8">'[8]1999'!#REF!</definedName>
    <definedName name="MUFACE98" localSheetId="9">'[8]1999'!#REF!</definedName>
    <definedName name="MUFACE98" localSheetId="10">'[8]1999'!#REF!</definedName>
    <definedName name="MUFACE98" localSheetId="11">'[8]1999'!#REF!</definedName>
    <definedName name="MUFACE98" localSheetId="12">'[8]1999'!#REF!</definedName>
    <definedName name="MUFACE98" localSheetId="13">'[8]1999'!#REF!</definedName>
    <definedName name="MUFACE98" localSheetId="14">'[8]1999'!#REF!</definedName>
    <definedName name="MUFACE98" localSheetId="16">'[8]1999'!#REF!</definedName>
    <definedName name="MUFACE98" localSheetId="17">'[8]1999'!#REF!</definedName>
    <definedName name="MUFACE98" localSheetId="22">'[8]1999'!#REF!</definedName>
    <definedName name="MUFACE98" localSheetId="23">'[8]1999'!#REF!</definedName>
    <definedName name="MUFACE98" localSheetId="27">'[8]1999'!#REF!</definedName>
    <definedName name="MUFACE98" localSheetId="30">'[8]1999'!#REF!</definedName>
    <definedName name="MUFACE98" localSheetId="31">'[8]1999'!#REF!</definedName>
    <definedName name="MUFACE98" localSheetId="32">'[8]1999'!#REF!</definedName>
    <definedName name="MUFACE98" localSheetId="34">'[8]1999'!#REF!</definedName>
    <definedName name="MUFACE98" localSheetId="35">'[8]1999'!#REF!</definedName>
    <definedName name="MUFACE98" localSheetId="36">'[8]1999'!#REF!</definedName>
    <definedName name="MUFACE98" localSheetId="37">'[8]1999'!#REF!</definedName>
    <definedName name="MUFACE98" localSheetId="40">'[8]1999'!#REF!</definedName>
    <definedName name="MUFACE98" localSheetId="41">'[8]1999'!#REF!</definedName>
    <definedName name="MUFACE98" localSheetId="42">'[8]1999'!#REF!</definedName>
    <definedName name="MUFACE98">'[8]1999'!#REF!</definedName>
    <definedName name="MUFACE99" localSheetId="2">'[8]2000'!#REF!</definedName>
    <definedName name="MUFACE99" localSheetId="3">'[8]2000'!#REF!</definedName>
    <definedName name="MUFACE99" localSheetId="5">'[8]2000'!#REF!</definedName>
    <definedName name="MUFACE99" localSheetId="6">'[8]2000'!#REF!</definedName>
    <definedName name="MUFACE99" localSheetId="8">'[8]2000'!#REF!</definedName>
    <definedName name="MUFACE99" localSheetId="9">'[8]2000'!#REF!</definedName>
    <definedName name="MUFACE99" localSheetId="10">'[8]2000'!#REF!</definedName>
    <definedName name="MUFACE99" localSheetId="11">'[8]2000'!#REF!</definedName>
    <definedName name="MUFACE99" localSheetId="12">'[8]2000'!#REF!</definedName>
    <definedName name="MUFACE99" localSheetId="13">'[8]2000'!#REF!</definedName>
    <definedName name="MUFACE99" localSheetId="14">'[8]2000'!#REF!</definedName>
    <definedName name="MUFACE99" localSheetId="16">'[8]2000'!#REF!</definedName>
    <definedName name="MUFACE99" localSheetId="17">'[8]2000'!#REF!</definedName>
    <definedName name="MUFACE99" localSheetId="22">'[8]2000'!#REF!</definedName>
    <definedName name="MUFACE99" localSheetId="23">'[8]2000'!#REF!</definedName>
    <definedName name="MUFACE99" localSheetId="27">'[8]2000'!#REF!</definedName>
    <definedName name="MUFACE99" localSheetId="30">'[8]2000'!#REF!</definedName>
    <definedName name="MUFACE99" localSheetId="31">'[8]2000'!#REF!</definedName>
    <definedName name="MUFACE99" localSheetId="32">'[8]2000'!#REF!</definedName>
    <definedName name="MUFACE99" localSheetId="34">'[8]2000'!#REF!</definedName>
    <definedName name="MUFACE99" localSheetId="35">'[8]2000'!#REF!</definedName>
    <definedName name="MUFACE99" localSheetId="36">'[8]2000'!#REF!</definedName>
    <definedName name="MUFACE99" localSheetId="37">'[8]2000'!#REF!</definedName>
    <definedName name="MUFACE99" localSheetId="40">'[8]2000'!#REF!</definedName>
    <definedName name="MUFACE99" localSheetId="41">'[8]2000'!#REF!</definedName>
    <definedName name="MUFACE99" localSheetId="42">'[8]2000'!#REF!</definedName>
    <definedName name="MUFACE99">'[8]2000'!#REF!</definedName>
    <definedName name="MUFACEres" localSheetId="2">#REF!</definedName>
    <definedName name="MUFACEres" localSheetId="3">#REF!</definedName>
    <definedName name="MUFACEres" localSheetId="5">#REF!</definedName>
    <definedName name="MUFACEres" localSheetId="6">#REF!</definedName>
    <definedName name="MUFACEres" localSheetId="8">#REF!</definedName>
    <definedName name="MUFACEres" localSheetId="9">#REF!</definedName>
    <definedName name="MUFACEres" localSheetId="10">#REF!</definedName>
    <definedName name="MUFACEres" localSheetId="11">#REF!</definedName>
    <definedName name="MUFACEres" localSheetId="12">#REF!</definedName>
    <definedName name="MUFACEres" localSheetId="13">#REF!</definedName>
    <definedName name="MUFACEres" localSheetId="14">#REF!</definedName>
    <definedName name="MUFACEres" localSheetId="16">#REF!</definedName>
    <definedName name="MUFACEres" localSheetId="17">#REF!</definedName>
    <definedName name="MUFACEres" localSheetId="22">#REF!</definedName>
    <definedName name="MUFACEres" localSheetId="23">#REF!</definedName>
    <definedName name="MUFACEres" localSheetId="27">#REF!</definedName>
    <definedName name="MUFACEres" localSheetId="30">#REF!</definedName>
    <definedName name="MUFACEres" localSheetId="31">#REF!</definedName>
    <definedName name="MUFACEres" localSheetId="32">#REF!</definedName>
    <definedName name="MUFACEres" localSheetId="34">#REF!</definedName>
    <definedName name="MUFACEres" localSheetId="35">#REF!</definedName>
    <definedName name="MUFACEres" localSheetId="36">#REF!</definedName>
    <definedName name="MUFACEres" localSheetId="37">#REF!</definedName>
    <definedName name="MUFACEres" localSheetId="40">#REF!</definedName>
    <definedName name="MUFACEres" localSheetId="41">#REF!</definedName>
    <definedName name="MUFACEres" localSheetId="42">#REF!</definedName>
    <definedName name="MUFACEres">#REF!</definedName>
    <definedName name="MUGEJU01" localSheetId="2">'[8]2002'!#REF!</definedName>
    <definedName name="MUGEJU01" localSheetId="3">'[8]2002'!#REF!</definedName>
    <definedName name="MUGEJU01" localSheetId="5">'[8]2002'!#REF!</definedName>
    <definedName name="MUGEJU01" localSheetId="6">'[8]2002'!#REF!</definedName>
    <definedName name="MUGEJU01" localSheetId="8">'[8]2002'!#REF!</definedName>
    <definedName name="MUGEJU01" localSheetId="9">'[8]2002'!#REF!</definedName>
    <definedName name="MUGEJU01" localSheetId="10">'[8]2002'!#REF!</definedName>
    <definedName name="MUGEJU01" localSheetId="11">'[8]2002'!#REF!</definedName>
    <definedName name="MUGEJU01" localSheetId="12">'[8]2002'!#REF!</definedName>
    <definedName name="MUGEJU01" localSheetId="13">'[8]2002'!#REF!</definedName>
    <definedName name="MUGEJU01" localSheetId="14">'[8]2002'!#REF!</definedName>
    <definedName name="MUGEJU01" localSheetId="16">'[8]2002'!#REF!</definedName>
    <definedName name="MUGEJU01" localSheetId="17">'[8]2002'!#REF!</definedName>
    <definedName name="MUGEJU01" localSheetId="22">'[8]2002'!#REF!</definedName>
    <definedName name="MUGEJU01" localSheetId="23">'[8]2002'!#REF!</definedName>
    <definedName name="MUGEJU01" localSheetId="27">'[8]2002'!#REF!</definedName>
    <definedName name="MUGEJU01" localSheetId="30">'[8]2002'!#REF!</definedName>
    <definedName name="MUGEJU01" localSheetId="31">'[8]2002'!#REF!</definedName>
    <definedName name="MUGEJU01" localSheetId="32">'[8]2002'!#REF!</definedName>
    <definedName name="MUGEJU01" localSheetId="34">'[8]2002'!#REF!</definedName>
    <definedName name="MUGEJU01" localSheetId="35">'[8]2002'!#REF!</definedName>
    <definedName name="MUGEJU01" localSheetId="36">'[8]2002'!#REF!</definedName>
    <definedName name="MUGEJU01" localSheetId="37">'[8]2002'!#REF!</definedName>
    <definedName name="MUGEJU01" localSheetId="40">'[8]2002'!#REF!</definedName>
    <definedName name="MUGEJU01" localSheetId="41">'[8]2002'!#REF!</definedName>
    <definedName name="MUGEJU01" localSheetId="42">'[8]2002'!#REF!</definedName>
    <definedName name="MUGEJU01">'[8]2002'!#REF!</definedName>
    <definedName name="MUGEJU02" localSheetId="2">'[8]2003'!#REF!</definedName>
    <definedName name="MUGEJU02" localSheetId="3">'[8]2003'!#REF!</definedName>
    <definedName name="MUGEJU02" localSheetId="5">'[8]2003'!#REF!</definedName>
    <definedName name="MUGEJU02" localSheetId="6">'[8]2003'!#REF!</definedName>
    <definedName name="MUGEJU02" localSheetId="8">'[8]2003'!#REF!</definedName>
    <definedName name="MUGEJU02" localSheetId="9">'[8]2003'!#REF!</definedName>
    <definedName name="MUGEJU02" localSheetId="10">'[8]2003'!#REF!</definedName>
    <definedName name="MUGEJU02" localSheetId="11">'[8]2003'!#REF!</definedName>
    <definedName name="MUGEJU02" localSheetId="12">'[8]2003'!#REF!</definedName>
    <definedName name="MUGEJU02" localSheetId="13">'[8]2003'!#REF!</definedName>
    <definedName name="MUGEJU02" localSheetId="14">'[8]2003'!#REF!</definedName>
    <definedName name="MUGEJU02" localSheetId="16">'[8]2003'!#REF!</definedName>
    <definedName name="MUGEJU02" localSheetId="17">'[8]2003'!#REF!</definedName>
    <definedName name="MUGEJU02" localSheetId="22">'[8]2003'!#REF!</definedName>
    <definedName name="MUGEJU02" localSheetId="23">'[8]2003'!#REF!</definedName>
    <definedName name="MUGEJU02" localSheetId="27">'[8]2003'!#REF!</definedName>
    <definedName name="MUGEJU02" localSheetId="30">'[8]2003'!#REF!</definedName>
    <definedName name="MUGEJU02" localSheetId="31">'[8]2003'!#REF!</definedName>
    <definedName name="MUGEJU02" localSheetId="32">'[8]2003'!#REF!</definedName>
    <definedName name="MUGEJU02" localSheetId="34">'[8]2003'!#REF!</definedName>
    <definedName name="MUGEJU02" localSheetId="35">'[8]2003'!#REF!</definedName>
    <definedName name="MUGEJU02" localSheetId="36">'[8]2003'!#REF!</definedName>
    <definedName name="MUGEJU02" localSheetId="37">'[8]2003'!#REF!</definedName>
    <definedName name="MUGEJU02" localSheetId="40">'[8]2003'!#REF!</definedName>
    <definedName name="MUGEJU02" localSheetId="41">'[8]2003'!#REF!</definedName>
    <definedName name="MUGEJU02" localSheetId="42">'[8]2003'!#REF!</definedName>
    <definedName name="MUGEJU02">'[8]2003'!#REF!</definedName>
    <definedName name="MUGEJU03" localSheetId="2">'[8]2004'!#REF!</definedName>
    <definedName name="MUGEJU03" localSheetId="3">'[8]2004'!#REF!</definedName>
    <definedName name="MUGEJU03" localSheetId="5">'[8]2004'!#REF!</definedName>
    <definedName name="MUGEJU03" localSheetId="6">'[8]2004'!#REF!</definedName>
    <definedName name="MUGEJU03" localSheetId="8">'[8]2004'!#REF!</definedName>
    <definedName name="MUGEJU03" localSheetId="9">'[8]2004'!#REF!</definedName>
    <definedName name="MUGEJU03" localSheetId="10">'[8]2004'!#REF!</definedName>
    <definedName name="MUGEJU03" localSheetId="11">'[8]2004'!#REF!</definedName>
    <definedName name="MUGEJU03" localSheetId="12">'[8]2004'!#REF!</definedName>
    <definedName name="MUGEJU03" localSheetId="13">'[8]2004'!#REF!</definedName>
    <definedName name="MUGEJU03" localSheetId="14">'[8]2004'!#REF!</definedName>
    <definedName name="MUGEJU03" localSheetId="16">'[8]2004'!#REF!</definedName>
    <definedName name="MUGEJU03" localSheetId="17">'[8]2004'!#REF!</definedName>
    <definedName name="MUGEJU03" localSheetId="22">'[8]2004'!#REF!</definedName>
    <definedName name="MUGEJU03" localSheetId="23">'[8]2004'!#REF!</definedName>
    <definedName name="MUGEJU03" localSheetId="27">'[8]2004'!#REF!</definedName>
    <definedName name="MUGEJU03" localSheetId="30">'[8]2004'!#REF!</definedName>
    <definedName name="MUGEJU03" localSheetId="31">'[8]2004'!#REF!</definedName>
    <definedName name="MUGEJU03" localSheetId="32">'[8]2004'!#REF!</definedName>
    <definedName name="MUGEJU03" localSheetId="34">'[8]2004'!#REF!</definedName>
    <definedName name="MUGEJU03" localSheetId="35">'[8]2004'!#REF!</definedName>
    <definedName name="MUGEJU03" localSheetId="36">'[8]2004'!#REF!</definedName>
    <definedName name="MUGEJU03" localSheetId="37">'[8]2004'!#REF!</definedName>
    <definedName name="MUGEJU03" localSheetId="40">'[8]2004'!#REF!</definedName>
    <definedName name="MUGEJU03" localSheetId="41">'[8]2004'!#REF!</definedName>
    <definedName name="MUGEJU03" localSheetId="42">'[8]2004'!#REF!</definedName>
    <definedName name="MUGEJU03">'[8]2004'!#REF!</definedName>
    <definedName name="MUGEJU04" localSheetId="2">#REF!</definedName>
    <definedName name="MUGEJU04" localSheetId="3">#REF!</definedName>
    <definedName name="MUGEJU04" localSheetId="5">#REF!</definedName>
    <definedName name="MUGEJU04" localSheetId="6">#REF!</definedName>
    <definedName name="MUGEJU04" localSheetId="8">#REF!</definedName>
    <definedName name="MUGEJU04" localSheetId="9">#REF!</definedName>
    <definedName name="MUGEJU04" localSheetId="10">#REF!</definedName>
    <definedName name="MUGEJU04" localSheetId="11">#REF!</definedName>
    <definedName name="MUGEJU04" localSheetId="12">#REF!</definedName>
    <definedName name="MUGEJU04" localSheetId="13">#REF!</definedName>
    <definedName name="MUGEJU04" localSheetId="14">#REF!</definedName>
    <definedName name="MUGEJU04" localSheetId="16">#REF!</definedName>
    <definedName name="MUGEJU04" localSheetId="17">#REF!</definedName>
    <definedName name="MUGEJU04" localSheetId="22">#REF!</definedName>
    <definedName name="MUGEJU04" localSheetId="23">#REF!</definedName>
    <definedName name="MUGEJU04" localSheetId="27">#REF!</definedName>
    <definedName name="MUGEJU04" localSheetId="29">#REF!</definedName>
    <definedName name="MUGEJU04" localSheetId="30">#REF!</definedName>
    <definedName name="MUGEJU04" localSheetId="31">#REF!</definedName>
    <definedName name="MUGEJU04" localSheetId="32">#REF!</definedName>
    <definedName name="MUGEJU04" localSheetId="34">#REF!</definedName>
    <definedName name="MUGEJU04" localSheetId="35">#REF!</definedName>
    <definedName name="MUGEJU04" localSheetId="36">#REF!</definedName>
    <definedName name="MUGEJU04" localSheetId="37">#REF!</definedName>
    <definedName name="MUGEJU04" localSheetId="40">#REF!</definedName>
    <definedName name="MUGEJU04" localSheetId="41">#REF!</definedName>
    <definedName name="MUGEJU04" localSheetId="42">#REF!</definedName>
    <definedName name="MUGEJU04" localSheetId="43">#REF!</definedName>
    <definedName name="MUGEJU04">#REF!</definedName>
    <definedName name="MUGEJUres" localSheetId="2">#REF!</definedName>
    <definedName name="MUGEJUres" localSheetId="3">#REF!</definedName>
    <definedName name="MUGEJUres" localSheetId="5">#REF!</definedName>
    <definedName name="MUGEJUres" localSheetId="6">#REF!</definedName>
    <definedName name="MUGEJUres" localSheetId="8">#REF!</definedName>
    <definedName name="MUGEJUres" localSheetId="9">#REF!</definedName>
    <definedName name="MUGEJUres" localSheetId="10">#REF!</definedName>
    <definedName name="MUGEJUres" localSheetId="11">#REF!</definedName>
    <definedName name="MUGEJUres" localSheetId="12">#REF!</definedName>
    <definedName name="MUGEJUres" localSheetId="13">#REF!</definedName>
    <definedName name="MUGEJUres" localSheetId="14">#REF!</definedName>
    <definedName name="MUGEJUres" localSheetId="16">#REF!</definedName>
    <definedName name="MUGEJUres" localSheetId="17">#REF!</definedName>
    <definedName name="MUGEJUres" localSheetId="22">#REF!</definedName>
    <definedName name="MUGEJUres" localSheetId="23">#REF!</definedName>
    <definedName name="MUGEJUres" localSheetId="27">#REF!</definedName>
    <definedName name="MUGEJUres" localSheetId="30">#REF!</definedName>
    <definedName name="MUGEJUres" localSheetId="31">#REF!</definedName>
    <definedName name="MUGEJUres" localSheetId="32">#REF!</definedName>
    <definedName name="MUGEJUres" localSheetId="34">#REF!</definedName>
    <definedName name="MUGEJUres" localSheetId="35">#REF!</definedName>
    <definedName name="MUGEJUres" localSheetId="36">#REF!</definedName>
    <definedName name="MUGEJUres" localSheetId="37">#REF!</definedName>
    <definedName name="MUGEJUres" localSheetId="40">#REF!</definedName>
    <definedName name="MUGEJUres" localSheetId="41">#REF!</definedName>
    <definedName name="MUGEJUres" localSheetId="42">#REF!</definedName>
    <definedName name="MUGEJUres">#REF!</definedName>
    <definedName name="MUJEGU00" localSheetId="2">'[8]2001'!#REF!</definedName>
    <definedName name="MUJEGU00" localSheetId="3">'[8]2001'!#REF!</definedName>
    <definedName name="MUJEGU00" localSheetId="5">'[8]2001'!#REF!</definedName>
    <definedName name="MUJEGU00" localSheetId="6">'[8]2001'!#REF!</definedName>
    <definedName name="MUJEGU00" localSheetId="8">'[8]2001'!#REF!</definedName>
    <definedName name="MUJEGU00" localSheetId="9">'[8]2001'!#REF!</definedName>
    <definedName name="MUJEGU00" localSheetId="10">'[8]2001'!#REF!</definedName>
    <definedName name="MUJEGU00" localSheetId="11">'[8]2001'!#REF!</definedName>
    <definedName name="MUJEGU00" localSheetId="12">'[8]2001'!#REF!</definedName>
    <definedName name="MUJEGU00" localSheetId="13">'[8]2001'!#REF!</definedName>
    <definedName name="MUJEGU00" localSheetId="14">'[8]2001'!#REF!</definedName>
    <definedName name="MUJEGU00" localSheetId="16">'[8]2001'!#REF!</definedName>
    <definedName name="MUJEGU00" localSheetId="17">'[8]2001'!#REF!</definedName>
    <definedName name="MUJEGU00" localSheetId="22">'[8]2001'!#REF!</definedName>
    <definedName name="MUJEGU00" localSheetId="23">'[8]2001'!#REF!</definedName>
    <definedName name="MUJEGU00" localSheetId="27">'[8]2001'!#REF!</definedName>
    <definedName name="MUJEGU00" localSheetId="30">'[8]2001'!#REF!</definedName>
    <definedName name="MUJEGU00" localSheetId="31">'[8]2001'!#REF!</definedName>
    <definedName name="MUJEGU00" localSheetId="32">'[8]2001'!#REF!</definedName>
    <definedName name="MUJEGU00" localSheetId="34">'[8]2001'!#REF!</definedName>
    <definedName name="MUJEGU00" localSheetId="35">'[8]2001'!#REF!</definedName>
    <definedName name="MUJEGU00" localSheetId="36">'[8]2001'!#REF!</definedName>
    <definedName name="MUJEGU00" localSheetId="37">'[8]2001'!#REF!</definedName>
    <definedName name="MUJEGU00" localSheetId="40">'[8]2001'!#REF!</definedName>
    <definedName name="MUJEGU00" localSheetId="41">'[8]2001'!#REF!</definedName>
    <definedName name="MUJEGU00" localSheetId="42">'[8]2001'!#REF!</definedName>
    <definedName name="MUJEGU00">'[8]2001'!#REF!</definedName>
    <definedName name="MUJEGU98" localSheetId="2">'[8]1999'!#REF!</definedName>
    <definedName name="MUJEGU98" localSheetId="3">'[8]1999'!#REF!</definedName>
    <definedName name="MUJEGU98" localSheetId="5">'[8]1999'!#REF!</definedName>
    <definedName name="MUJEGU98" localSheetId="6">'[8]1999'!#REF!</definedName>
    <definedName name="MUJEGU98" localSheetId="8">'[8]1999'!#REF!</definedName>
    <definedName name="MUJEGU98" localSheetId="9">'[8]1999'!#REF!</definedName>
    <definedName name="MUJEGU98" localSheetId="10">'[8]1999'!#REF!</definedName>
    <definedName name="MUJEGU98" localSheetId="11">'[8]1999'!#REF!</definedName>
    <definedName name="MUJEGU98" localSheetId="12">'[8]1999'!#REF!</definedName>
    <definedName name="MUJEGU98" localSheetId="13">'[8]1999'!#REF!</definedName>
    <definedName name="MUJEGU98" localSheetId="14">'[8]1999'!#REF!</definedName>
    <definedName name="MUJEGU98" localSheetId="16">'[8]1999'!#REF!</definedName>
    <definedName name="MUJEGU98" localSheetId="17">'[8]1999'!#REF!</definedName>
    <definedName name="MUJEGU98" localSheetId="22">'[8]1999'!#REF!</definedName>
    <definedName name="MUJEGU98" localSheetId="23">'[8]1999'!#REF!</definedName>
    <definedName name="MUJEGU98" localSheetId="27">'[8]1999'!#REF!</definedName>
    <definedName name="MUJEGU98" localSheetId="30">'[8]1999'!#REF!</definedName>
    <definedName name="MUJEGU98" localSheetId="31">'[8]1999'!#REF!</definedName>
    <definedName name="MUJEGU98" localSheetId="32">'[8]1999'!#REF!</definedName>
    <definedName name="MUJEGU98" localSheetId="34">'[8]1999'!#REF!</definedName>
    <definedName name="MUJEGU98" localSheetId="35">'[8]1999'!#REF!</definedName>
    <definedName name="MUJEGU98" localSheetId="36">'[8]1999'!#REF!</definedName>
    <definedName name="MUJEGU98" localSheetId="37">'[8]1999'!#REF!</definedName>
    <definedName name="MUJEGU98" localSheetId="40">'[8]1999'!#REF!</definedName>
    <definedName name="MUJEGU98" localSheetId="41">'[8]1999'!#REF!</definedName>
    <definedName name="MUJEGU98" localSheetId="42">'[8]1999'!#REF!</definedName>
    <definedName name="MUJEGU98">'[8]1999'!#REF!</definedName>
    <definedName name="MUJEGU99" localSheetId="2">'[8]2000'!#REF!</definedName>
    <definedName name="MUJEGU99" localSheetId="3">'[8]2000'!#REF!</definedName>
    <definedName name="MUJEGU99" localSheetId="5">'[8]2000'!#REF!</definedName>
    <definedName name="MUJEGU99" localSheetId="6">'[8]2000'!#REF!</definedName>
    <definedName name="MUJEGU99" localSheetId="8">'[8]2000'!#REF!</definedName>
    <definedName name="MUJEGU99" localSheetId="9">'[8]2000'!#REF!</definedName>
    <definedName name="MUJEGU99" localSheetId="10">'[8]2000'!#REF!</definedName>
    <definedName name="MUJEGU99" localSheetId="11">'[8]2000'!#REF!</definedName>
    <definedName name="MUJEGU99" localSheetId="12">'[8]2000'!#REF!</definedName>
    <definedName name="MUJEGU99" localSheetId="13">'[8]2000'!#REF!</definedName>
    <definedName name="MUJEGU99" localSheetId="14">'[8]2000'!#REF!</definedName>
    <definedName name="MUJEGU99" localSheetId="16">'[8]2000'!#REF!</definedName>
    <definedName name="MUJEGU99" localSheetId="17">'[8]2000'!#REF!</definedName>
    <definedName name="MUJEGU99" localSheetId="22">'[8]2000'!#REF!</definedName>
    <definedName name="MUJEGU99" localSheetId="23">'[8]2000'!#REF!</definedName>
    <definedName name="MUJEGU99" localSheetId="27">'[8]2000'!#REF!</definedName>
    <definedName name="MUJEGU99" localSheetId="30">'[8]2000'!#REF!</definedName>
    <definedName name="MUJEGU99" localSheetId="31">'[8]2000'!#REF!</definedName>
    <definedName name="MUJEGU99" localSheetId="32">'[8]2000'!#REF!</definedName>
    <definedName name="MUJEGU99" localSheetId="34">'[8]2000'!#REF!</definedName>
    <definedName name="MUJEGU99" localSheetId="35">'[8]2000'!#REF!</definedName>
    <definedName name="MUJEGU99" localSheetId="36">'[8]2000'!#REF!</definedName>
    <definedName name="MUJEGU99" localSheetId="37">'[8]2000'!#REF!</definedName>
    <definedName name="MUJEGU99" localSheetId="40">'[8]2000'!#REF!</definedName>
    <definedName name="MUJEGU99" localSheetId="41">'[8]2000'!#REF!</definedName>
    <definedName name="MUJEGU99" localSheetId="42">'[8]2000'!#REF!</definedName>
    <definedName name="MUJEGU99">'[8]2000'!#REF!</definedName>
    <definedName name="No_Homog" localSheetId="2">#REF!</definedName>
    <definedName name="No_Homog" localSheetId="3">#REF!</definedName>
    <definedName name="No_Homog" localSheetId="5">#REF!</definedName>
    <definedName name="No_Homog" localSheetId="6">#REF!</definedName>
    <definedName name="No_Homog" localSheetId="8">#REF!</definedName>
    <definedName name="No_Homog" localSheetId="9">#REF!</definedName>
    <definedName name="No_Homog" localSheetId="10">#REF!</definedName>
    <definedName name="No_Homog" localSheetId="11">#REF!</definedName>
    <definedName name="No_Homog" localSheetId="12">#REF!</definedName>
    <definedName name="No_Homog" localSheetId="13">#REF!</definedName>
    <definedName name="No_Homog" localSheetId="14">#REF!</definedName>
    <definedName name="No_Homog" localSheetId="16">#REF!</definedName>
    <definedName name="No_Homog" localSheetId="17">#REF!</definedName>
    <definedName name="No_Homog" localSheetId="22">#REF!</definedName>
    <definedName name="No_Homog" localSheetId="23">#REF!</definedName>
    <definedName name="No_Homog" localSheetId="27">#REF!</definedName>
    <definedName name="No_Homog" localSheetId="30">#REF!</definedName>
    <definedName name="No_Homog" localSheetId="31">#REF!</definedName>
    <definedName name="No_Homog" localSheetId="32">#REF!</definedName>
    <definedName name="No_Homog" localSheetId="34">#REF!</definedName>
    <definedName name="No_Homog" localSheetId="35">#REF!</definedName>
    <definedName name="No_Homog" localSheetId="36">#REF!</definedName>
    <definedName name="No_Homog" localSheetId="37">#REF!</definedName>
    <definedName name="No_Homog" localSheetId="40">#REF!</definedName>
    <definedName name="No_Homog" localSheetId="41">#REF!</definedName>
    <definedName name="No_Homog" localSheetId="42">#REF!</definedName>
    <definedName name="No_Homog">#REF!</definedName>
    <definedName name="No_Homog__Justicia_" localSheetId="2">#REF!</definedName>
    <definedName name="No_Homog__Justicia_" localSheetId="3">#REF!</definedName>
    <definedName name="No_Homog__Justicia_" localSheetId="5">#REF!</definedName>
    <definedName name="No_Homog__Justicia_" localSheetId="6">#REF!</definedName>
    <definedName name="No_Homog__Justicia_" localSheetId="8">#REF!</definedName>
    <definedName name="No_Homog__Justicia_" localSheetId="9">#REF!</definedName>
    <definedName name="No_Homog__Justicia_" localSheetId="10">#REF!</definedName>
    <definedName name="No_Homog__Justicia_" localSheetId="11">#REF!</definedName>
    <definedName name="No_Homog__Justicia_" localSheetId="12">#REF!</definedName>
    <definedName name="No_Homog__Justicia_" localSheetId="13">#REF!</definedName>
    <definedName name="No_Homog__Justicia_" localSheetId="14">#REF!</definedName>
    <definedName name="No_Homog__Justicia_" localSheetId="16">#REF!</definedName>
    <definedName name="No_Homog__Justicia_" localSheetId="17">#REF!</definedName>
    <definedName name="No_Homog__Justicia_" localSheetId="22">#REF!</definedName>
    <definedName name="No_Homog__Justicia_" localSheetId="23">#REF!</definedName>
    <definedName name="No_Homog__Justicia_" localSheetId="27">#REF!</definedName>
    <definedName name="No_Homog__Justicia_" localSheetId="30">#REF!</definedName>
    <definedName name="No_Homog__Justicia_" localSheetId="31">#REF!</definedName>
    <definedName name="No_Homog__Justicia_" localSheetId="32">#REF!</definedName>
    <definedName name="No_Homog__Justicia_" localSheetId="34">#REF!</definedName>
    <definedName name="No_Homog__Justicia_" localSheetId="35">#REF!</definedName>
    <definedName name="No_Homog__Justicia_" localSheetId="36">#REF!</definedName>
    <definedName name="No_Homog__Justicia_" localSheetId="37">#REF!</definedName>
    <definedName name="No_Homog__Justicia_" localSheetId="40">#REF!</definedName>
    <definedName name="No_Homog__Justicia_" localSheetId="41">#REF!</definedName>
    <definedName name="No_Homog__Justicia_" localSheetId="42">#REF!</definedName>
    <definedName name="No_Homog__Justicia_">#REF!</definedName>
    <definedName name="No_Homog__prof_religión_" localSheetId="2">#REF!</definedName>
    <definedName name="No_Homog__prof_religión_" localSheetId="3">#REF!</definedName>
    <definedName name="No_Homog__prof_religión_" localSheetId="5">#REF!</definedName>
    <definedName name="No_Homog__prof_religión_" localSheetId="6">#REF!</definedName>
    <definedName name="No_Homog__prof_religión_" localSheetId="8">#REF!</definedName>
    <definedName name="No_Homog__prof_religión_" localSheetId="9">#REF!</definedName>
    <definedName name="No_Homog__prof_religión_" localSheetId="10">#REF!</definedName>
    <definedName name="No_Homog__prof_religión_" localSheetId="11">#REF!</definedName>
    <definedName name="No_Homog__prof_religión_" localSheetId="12">#REF!</definedName>
    <definedName name="No_Homog__prof_religión_" localSheetId="13">#REF!</definedName>
    <definedName name="No_Homog__prof_religión_" localSheetId="14">#REF!</definedName>
    <definedName name="No_Homog__prof_religión_" localSheetId="16">#REF!</definedName>
    <definedName name="No_Homog__prof_religión_" localSheetId="17">#REF!</definedName>
    <definedName name="No_Homog__prof_religión_" localSheetId="22">#REF!</definedName>
    <definedName name="No_Homog__prof_religión_" localSheetId="23">#REF!</definedName>
    <definedName name="No_Homog__prof_religión_" localSheetId="27">#REF!</definedName>
    <definedName name="No_Homog__prof_religión_" localSheetId="30">#REF!</definedName>
    <definedName name="No_Homog__prof_religión_" localSheetId="31">#REF!</definedName>
    <definedName name="No_Homog__prof_religión_" localSheetId="32">#REF!</definedName>
    <definedName name="No_Homog__prof_religión_" localSheetId="34">#REF!</definedName>
    <definedName name="No_Homog__prof_religión_" localSheetId="35">#REF!</definedName>
    <definedName name="No_Homog__prof_religión_" localSheetId="36">#REF!</definedName>
    <definedName name="No_Homog__prof_religión_" localSheetId="37">#REF!</definedName>
    <definedName name="No_Homog__prof_religión_" localSheetId="40">#REF!</definedName>
    <definedName name="No_Homog__prof_religión_" localSheetId="41">#REF!</definedName>
    <definedName name="No_Homog__prof_religión_" localSheetId="42">#REF!</definedName>
    <definedName name="No_Homog__prof_religión_">#REF!</definedName>
    <definedName name="NR" localSheetId="2">'[1]REGIONALIZACION ESTIMADA 1.990'!#REF!</definedName>
    <definedName name="NR" localSheetId="3">'[1]REGIONALIZACION ESTIMADA 1.990'!#REF!</definedName>
    <definedName name="NR" localSheetId="5">'[1]REGIONALIZACION ESTIMADA 1.990'!#REF!</definedName>
    <definedName name="NR" localSheetId="6">'[1]REGIONALIZACION ESTIMADA 1.990'!#REF!</definedName>
    <definedName name="NR" localSheetId="8">'[1]REGIONALIZACION ESTIMADA 1.990'!#REF!</definedName>
    <definedName name="NR" localSheetId="9">'[1]REGIONALIZACION ESTIMADA 1.990'!#REF!</definedName>
    <definedName name="NR" localSheetId="10">'[1]REGIONALIZACION ESTIMADA 1.990'!#REF!</definedName>
    <definedName name="NR" localSheetId="11">'[1]REGIONALIZACION ESTIMADA 1.990'!#REF!</definedName>
    <definedName name="NR" localSheetId="12">'[1]REGIONALIZACION ESTIMADA 1.990'!#REF!</definedName>
    <definedName name="NR" localSheetId="13">'[1]REGIONALIZACION ESTIMADA 1.990'!#REF!</definedName>
    <definedName name="NR" localSheetId="14">'[1]REGIONALIZACION ESTIMADA 1.990'!#REF!</definedName>
    <definedName name="NR" localSheetId="16">'[1]REGIONALIZACION ESTIMADA 1.990'!#REF!</definedName>
    <definedName name="NR" localSheetId="17">'[1]REGIONALIZACION ESTIMADA 1.990'!#REF!</definedName>
    <definedName name="NR" localSheetId="22">'[1]REGIONALIZACION ESTIMADA 1.990'!#REF!</definedName>
    <definedName name="NR" localSheetId="23">'[1]REGIONALIZACION ESTIMADA 1.990'!#REF!</definedName>
    <definedName name="NR" localSheetId="27">'[1]REGIONALIZACION ESTIMADA 1.990'!#REF!</definedName>
    <definedName name="NR" localSheetId="29">'[1]REGIONALIZACION ESTIMADA 1.990'!#REF!</definedName>
    <definedName name="NR" localSheetId="30">'[1]REGIONALIZACION ESTIMADA 1.990'!#REF!</definedName>
    <definedName name="NR" localSheetId="31">'[1]REGIONALIZACION ESTIMADA 1.990'!#REF!</definedName>
    <definedName name="NR" localSheetId="32">'[1]REGIONALIZACION ESTIMADA 1.990'!#REF!</definedName>
    <definedName name="NR" localSheetId="34">'[1]REGIONALIZACION ESTIMADA 1.990'!#REF!</definedName>
    <definedName name="NR" localSheetId="35">'[1]REGIONALIZACION ESTIMADA 1.990'!#REF!</definedName>
    <definedName name="NR" localSheetId="36">'[1]REGIONALIZACION ESTIMADA 1.990'!#REF!</definedName>
    <definedName name="NR" localSheetId="37">'[1]REGIONALIZACION ESTIMADA 1.990'!#REF!</definedName>
    <definedName name="NR" localSheetId="40">'[1]REGIONALIZACION ESTIMADA 1.990'!#REF!</definedName>
    <definedName name="NR" localSheetId="41">'[1]REGIONALIZACION ESTIMADA 1.990'!#REF!</definedName>
    <definedName name="NR" localSheetId="42">'[1]REGIONALIZACION ESTIMADA 1.990'!#REF!</definedName>
    <definedName name="NR" localSheetId="43">'[1]REGIONALIZACION ESTIMADA 1.990'!#REF!</definedName>
    <definedName name="NR">'[1]REGIONALIZACION ESTIMADA 1.990'!#REF!</definedName>
    <definedName name="ñ">[9]euniv151!$A$1:$J$84</definedName>
    <definedName name="PADRON00" localSheetId="2">'[8]2000'!#REF!</definedName>
    <definedName name="PADRON00" localSheetId="3">'[8]2000'!#REF!</definedName>
    <definedName name="PADRON00" localSheetId="5">'[8]2000'!#REF!</definedName>
    <definedName name="PADRON00" localSheetId="6">'[8]2000'!#REF!</definedName>
    <definedName name="PADRON00" localSheetId="8">'[8]2000'!#REF!</definedName>
    <definedName name="PADRON00" localSheetId="9">'[8]2000'!#REF!</definedName>
    <definedName name="PADRON00" localSheetId="10">'[8]2000'!#REF!</definedName>
    <definedName name="PADRON00" localSheetId="11">'[8]2000'!#REF!</definedName>
    <definedName name="PADRON00" localSheetId="12">'[8]2000'!#REF!</definedName>
    <definedName name="PADRON00" localSheetId="13">'[8]2000'!#REF!</definedName>
    <definedName name="PADRON00" localSheetId="14">'[8]2000'!#REF!</definedName>
    <definedName name="PADRON00" localSheetId="16">'[8]2000'!#REF!</definedName>
    <definedName name="PADRON00" localSheetId="17">'[8]2000'!#REF!</definedName>
    <definedName name="PADRON00" localSheetId="22">'[8]2000'!#REF!</definedName>
    <definedName name="PADRON00" localSheetId="23">'[8]2000'!#REF!</definedName>
    <definedName name="PADRON00" localSheetId="27">'[8]2000'!#REF!</definedName>
    <definedName name="PADRON00" localSheetId="30">'[8]2000'!#REF!</definedName>
    <definedName name="PADRON00" localSheetId="31">'[8]2000'!#REF!</definedName>
    <definedName name="PADRON00" localSheetId="32">'[8]2000'!#REF!</definedName>
    <definedName name="PADRON00" localSheetId="34">'[8]2000'!#REF!</definedName>
    <definedName name="PADRON00" localSheetId="35">'[8]2000'!#REF!</definedName>
    <definedName name="PADRON00" localSheetId="36">'[8]2000'!#REF!</definedName>
    <definedName name="PADRON00" localSheetId="37">'[8]2000'!#REF!</definedName>
    <definedName name="PADRON00" localSheetId="40">'[8]2000'!#REF!</definedName>
    <definedName name="PADRON00" localSheetId="41">'[8]2000'!#REF!</definedName>
    <definedName name="PADRON00" localSheetId="42">'[8]2000'!#REF!</definedName>
    <definedName name="PADRON00">'[8]2000'!#REF!</definedName>
    <definedName name="PADRON01" localSheetId="2">'[8]2001'!#REF!</definedName>
    <definedName name="PADRON01" localSheetId="3">'[8]2001'!#REF!</definedName>
    <definedName name="PADRON01" localSheetId="5">'[8]2001'!#REF!</definedName>
    <definedName name="PADRON01" localSheetId="6">'[8]2001'!#REF!</definedName>
    <definedName name="PADRON01" localSheetId="8">'[8]2001'!#REF!</definedName>
    <definedName name="PADRON01" localSheetId="9">'[8]2001'!#REF!</definedName>
    <definedName name="PADRON01" localSheetId="10">'[8]2001'!#REF!</definedName>
    <definedName name="PADRON01" localSheetId="11">'[8]2001'!#REF!</definedName>
    <definedName name="PADRON01" localSheetId="12">'[8]2001'!#REF!</definedName>
    <definedName name="PADRON01" localSheetId="13">'[8]2001'!#REF!</definedName>
    <definedName name="PADRON01" localSheetId="14">'[8]2001'!#REF!</definedName>
    <definedName name="PADRON01" localSheetId="16">'[8]2001'!#REF!</definedName>
    <definedName name="PADRON01" localSheetId="17">'[8]2001'!#REF!</definedName>
    <definedName name="PADRON01" localSheetId="22">'[8]2001'!#REF!</definedName>
    <definedName name="PADRON01" localSheetId="23">'[8]2001'!#REF!</definedName>
    <definedName name="PADRON01" localSheetId="27">'[8]2001'!#REF!</definedName>
    <definedName name="PADRON01" localSheetId="30">'[8]2001'!#REF!</definedName>
    <definedName name="PADRON01" localSheetId="31">'[8]2001'!#REF!</definedName>
    <definedName name="PADRON01" localSheetId="32">'[8]2001'!#REF!</definedName>
    <definedName name="PADRON01" localSheetId="34">'[8]2001'!#REF!</definedName>
    <definedName name="PADRON01" localSheetId="35">'[8]2001'!#REF!</definedName>
    <definedName name="PADRON01" localSheetId="36">'[8]2001'!#REF!</definedName>
    <definedName name="PADRON01" localSheetId="37">'[8]2001'!#REF!</definedName>
    <definedName name="PADRON01" localSheetId="40">'[8]2001'!#REF!</definedName>
    <definedName name="PADRON01" localSheetId="41">'[8]2001'!#REF!</definedName>
    <definedName name="PADRON01" localSheetId="42">'[8]2001'!#REF!</definedName>
    <definedName name="PADRON01">'[8]2001'!#REF!</definedName>
    <definedName name="PADRON02" localSheetId="2">'[8]2002'!#REF!</definedName>
    <definedName name="PADRON02" localSheetId="3">'[8]2002'!#REF!</definedName>
    <definedName name="PADRON02" localSheetId="5">'[8]2002'!#REF!</definedName>
    <definedName name="PADRON02" localSheetId="6">'[8]2002'!#REF!</definedName>
    <definedName name="PADRON02" localSheetId="8">'[8]2002'!#REF!</definedName>
    <definedName name="PADRON02" localSheetId="9">'[8]2002'!#REF!</definedName>
    <definedName name="PADRON02" localSheetId="10">'[8]2002'!#REF!</definedName>
    <definedName name="PADRON02" localSheetId="11">'[8]2002'!#REF!</definedName>
    <definedName name="PADRON02" localSheetId="12">'[8]2002'!#REF!</definedName>
    <definedName name="PADRON02" localSheetId="13">'[8]2002'!#REF!</definedName>
    <definedName name="PADRON02" localSheetId="14">'[8]2002'!#REF!</definedName>
    <definedName name="PADRON02" localSheetId="16">'[8]2002'!#REF!</definedName>
    <definedName name="PADRON02" localSheetId="17">'[8]2002'!#REF!</definedName>
    <definedName name="PADRON02" localSheetId="22">'[8]2002'!#REF!</definedName>
    <definedName name="PADRON02" localSheetId="23">'[8]2002'!#REF!</definedName>
    <definedName name="PADRON02" localSheetId="27">'[8]2002'!#REF!</definedName>
    <definedName name="PADRON02" localSheetId="30">'[8]2002'!#REF!</definedName>
    <definedName name="PADRON02" localSheetId="31">'[8]2002'!#REF!</definedName>
    <definedName name="PADRON02" localSheetId="32">'[8]2002'!#REF!</definedName>
    <definedName name="PADRON02" localSheetId="34">'[8]2002'!#REF!</definedName>
    <definedName name="PADRON02" localSheetId="35">'[8]2002'!#REF!</definedName>
    <definedName name="PADRON02" localSheetId="36">'[8]2002'!#REF!</definedName>
    <definedName name="PADRON02" localSheetId="37">'[8]2002'!#REF!</definedName>
    <definedName name="PADRON02" localSheetId="40">'[8]2002'!#REF!</definedName>
    <definedName name="PADRON02" localSheetId="41">'[8]2002'!#REF!</definedName>
    <definedName name="PADRON02" localSheetId="42">'[8]2002'!#REF!</definedName>
    <definedName name="PADRON02">'[8]2002'!#REF!</definedName>
    <definedName name="PADRON03" localSheetId="2">'[8]2003'!#REF!</definedName>
    <definedName name="PADRON03" localSheetId="3">'[8]2003'!#REF!</definedName>
    <definedName name="PADRON03" localSheetId="5">'[8]2003'!#REF!</definedName>
    <definedName name="PADRON03" localSheetId="6">'[8]2003'!#REF!</definedName>
    <definedName name="PADRON03" localSheetId="8">'[8]2003'!#REF!</definedName>
    <definedName name="PADRON03" localSheetId="9">'[8]2003'!#REF!</definedName>
    <definedName name="PADRON03" localSheetId="10">'[8]2003'!#REF!</definedName>
    <definedName name="PADRON03" localSheetId="11">'[8]2003'!#REF!</definedName>
    <definedName name="PADRON03" localSheetId="12">'[8]2003'!#REF!</definedName>
    <definedName name="PADRON03" localSheetId="13">'[8]2003'!#REF!</definedName>
    <definedName name="PADRON03" localSheetId="14">'[8]2003'!#REF!</definedName>
    <definedName name="PADRON03" localSheetId="16">'[8]2003'!#REF!</definedName>
    <definedName name="PADRON03" localSheetId="17">'[8]2003'!#REF!</definedName>
    <definedName name="PADRON03" localSheetId="22">'[8]2003'!#REF!</definedName>
    <definedName name="PADRON03" localSheetId="23">'[8]2003'!#REF!</definedName>
    <definedName name="PADRON03" localSheetId="27">'[8]2003'!#REF!</definedName>
    <definedName name="PADRON03" localSheetId="30">'[8]2003'!#REF!</definedName>
    <definedName name="PADRON03" localSheetId="31">'[8]2003'!#REF!</definedName>
    <definedName name="PADRON03" localSheetId="32">'[8]2003'!#REF!</definedName>
    <definedName name="PADRON03" localSheetId="34">'[8]2003'!#REF!</definedName>
    <definedName name="PADRON03" localSheetId="35">'[8]2003'!#REF!</definedName>
    <definedName name="PADRON03" localSheetId="36">'[8]2003'!#REF!</definedName>
    <definedName name="PADRON03" localSheetId="37">'[8]2003'!#REF!</definedName>
    <definedName name="PADRON03" localSheetId="40">'[8]2003'!#REF!</definedName>
    <definedName name="PADRON03" localSheetId="41">'[8]2003'!#REF!</definedName>
    <definedName name="PADRON03" localSheetId="42">'[8]2003'!#REF!</definedName>
    <definedName name="PADRON03">'[8]2003'!#REF!</definedName>
    <definedName name="PADRON04" localSheetId="2">'[8]2004'!#REF!</definedName>
    <definedName name="PADRON04" localSheetId="3">'[8]2004'!#REF!</definedName>
    <definedName name="PADRON04" localSheetId="5">'[8]2004'!#REF!</definedName>
    <definedName name="PADRON04" localSheetId="6">'[8]2004'!#REF!</definedName>
    <definedName name="PADRON04" localSheetId="8">'[8]2004'!#REF!</definedName>
    <definedName name="PADRON04" localSheetId="9">'[8]2004'!#REF!</definedName>
    <definedName name="PADRON04" localSheetId="10">'[8]2004'!#REF!</definedName>
    <definedName name="PADRON04" localSheetId="11">'[8]2004'!#REF!</definedName>
    <definedName name="PADRON04" localSheetId="12">'[8]2004'!#REF!</definedName>
    <definedName name="PADRON04" localSheetId="13">'[8]2004'!#REF!</definedName>
    <definedName name="PADRON04" localSheetId="14">'[8]2004'!#REF!</definedName>
    <definedName name="PADRON04" localSheetId="16">'[8]2004'!#REF!</definedName>
    <definedName name="PADRON04" localSheetId="17">'[8]2004'!#REF!</definedName>
    <definedName name="PADRON04" localSheetId="22">'[8]2004'!#REF!</definedName>
    <definedName name="PADRON04" localSheetId="23">'[8]2004'!#REF!</definedName>
    <definedName name="PADRON04" localSheetId="27">'[8]2004'!#REF!</definedName>
    <definedName name="PADRON04" localSheetId="30">'[8]2004'!#REF!</definedName>
    <definedName name="PADRON04" localSheetId="31">'[8]2004'!#REF!</definedName>
    <definedName name="PADRON04" localSheetId="32">'[8]2004'!#REF!</definedName>
    <definedName name="PADRON04" localSheetId="34">'[8]2004'!#REF!</definedName>
    <definedName name="PADRON04" localSheetId="35">'[8]2004'!#REF!</definedName>
    <definedName name="PADRON04" localSheetId="36">'[8]2004'!#REF!</definedName>
    <definedName name="PADRON04" localSheetId="37">'[8]2004'!#REF!</definedName>
    <definedName name="PADRON04" localSheetId="40">'[8]2004'!#REF!</definedName>
    <definedName name="PADRON04" localSheetId="41">'[8]2004'!#REF!</definedName>
    <definedName name="PADRON04" localSheetId="42">'[8]2004'!#REF!</definedName>
    <definedName name="PADRON04">'[8]2004'!#REF!</definedName>
    <definedName name="PADRON05" localSheetId="2">#REF!</definedName>
    <definedName name="PADRON05" localSheetId="3">#REF!</definedName>
    <definedName name="PADRON05" localSheetId="5">#REF!</definedName>
    <definedName name="PADRON05" localSheetId="6">#REF!</definedName>
    <definedName name="PADRON05" localSheetId="8">#REF!</definedName>
    <definedName name="PADRON05" localSheetId="9">#REF!</definedName>
    <definedName name="PADRON05" localSheetId="10">#REF!</definedName>
    <definedName name="PADRON05" localSheetId="11">#REF!</definedName>
    <definedName name="PADRON05" localSheetId="12">#REF!</definedName>
    <definedName name="PADRON05" localSheetId="13">#REF!</definedName>
    <definedName name="PADRON05" localSheetId="14">#REF!</definedName>
    <definedName name="PADRON05" localSheetId="16">#REF!</definedName>
    <definedName name="PADRON05" localSheetId="17">#REF!</definedName>
    <definedName name="PADRON05" localSheetId="22">#REF!</definedName>
    <definedName name="PADRON05" localSheetId="23">#REF!</definedName>
    <definedName name="PADRON05" localSheetId="27">#REF!</definedName>
    <definedName name="PADRON05" localSheetId="29">#REF!</definedName>
    <definedName name="PADRON05" localSheetId="30">#REF!</definedName>
    <definedName name="PADRON05" localSheetId="31">#REF!</definedName>
    <definedName name="PADRON05" localSheetId="32">#REF!</definedName>
    <definedName name="PADRON05" localSheetId="34">#REF!</definedName>
    <definedName name="PADRON05" localSheetId="35">#REF!</definedName>
    <definedName name="PADRON05" localSheetId="36">#REF!</definedName>
    <definedName name="PADRON05" localSheetId="37">#REF!</definedName>
    <definedName name="PADRON05" localSheetId="40">#REF!</definedName>
    <definedName name="PADRON05" localSheetId="41">#REF!</definedName>
    <definedName name="PADRON05" localSheetId="42">#REF!</definedName>
    <definedName name="PADRON05" localSheetId="43">#REF!</definedName>
    <definedName name="PADRON05">#REF!</definedName>
    <definedName name="PADRON99" localSheetId="2">'[8]1999'!#REF!</definedName>
    <definedName name="PADRON99" localSheetId="3">'[8]1999'!#REF!</definedName>
    <definedName name="PADRON99" localSheetId="5">'[8]1999'!#REF!</definedName>
    <definedName name="PADRON99" localSheetId="6">'[8]1999'!#REF!</definedName>
    <definedName name="PADRON99" localSheetId="8">'[8]1999'!#REF!</definedName>
    <definedName name="PADRON99" localSheetId="9">'[8]1999'!#REF!</definedName>
    <definedName name="PADRON99" localSheetId="10">'[8]1999'!#REF!</definedName>
    <definedName name="PADRON99" localSheetId="11">'[8]1999'!#REF!</definedName>
    <definedName name="PADRON99" localSheetId="12">'[8]1999'!#REF!</definedName>
    <definedName name="PADRON99" localSheetId="13">'[8]1999'!#REF!</definedName>
    <definedName name="PADRON99" localSheetId="14">'[8]1999'!#REF!</definedName>
    <definedName name="PADRON99" localSheetId="16">'[8]1999'!#REF!</definedName>
    <definedName name="PADRON99" localSheetId="17">'[8]1999'!#REF!</definedName>
    <definedName name="PADRON99" localSheetId="22">'[8]1999'!#REF!</definedName>
    <definedName name="PADRON99" localSheetId="23">'[8]1999'!#REF!</definedName>
    <definedName name="PADRON99" localSheetId="27">'[8]1999'!#REF!</definedName>
    <definedName name="PADRON99" localSheetId="30">'[8]1999'!#REF!</definedName>
    <definedName name="PADRON99" localSheetId="31">'[8]1999'!#REF!</definedName>
    <definedName name="PADRON99" localSheetId="32">'[8]1999'!#REF!</definedName>
    <definedName name="PADRON99" localSheetId="34">'[8]1999'!#REF!</definedName>
    <definedName name="PADRON99" localSheetId="35">'[8]1999'!#REF!</definedName>
    <definedName name="PADRON99" localSheetId="36">'[8]1999'!#REF!</definedName>
    <definedName name="PADRON99" localSheetId="37">'[8]1999'!#REF!</definedName>
    <definedName name="PADRON99" localSheetId="40">'[8]1999'!#REF!</definedName>
    <definedName name="PADRON99" localSheetId="41">'[8]1999'!#REF!</definedName>
    <definedName name="PADRON99" localSheetId="42">'[8]1999'!#REF!</definedName>
    <definedName name="PADRON99">'[8]1999'!#REF!</definedName>
    <definedName name="paragraf5.1y2" localSheetId="2">#REF!</definedName>
    <definedName name="paragraf5.1y2" localSheetId="3">#REF!</definedName>
    <definedName name="paragraf5.1y2" localSheetId="5">#REF!</definedName>
    <definedName name="paragraf5.1y2" localSheetId="6">#REF!</definedName>
    <definedName name="paragraf5.1y2" localSheetId="8">#REF!</definedName>
    <definedName name="paragraf5.1y2" localSheetId="9">#REF!</definedName>
    <definedName name="paragraf5.1y2" localSheetId="10">#REF!</definedName>
    <definedName name="paragraf5.1y2" localSheetId="11">#REF!</definedName>
    <definedName name="paragraf5.1y2" localSheetId="12">#REF!</definedName>
    <definedName name="paragraf5.1y2" localSheetId="13">#REF!</definedName>
    <definedName name="paragraf5.1y2" localSheetId="14">#REF!</definedName>
    <definedName name="paragraf5.1y2" localSheetId="16">#REF!</definedName>
    <definedName name="paragraf5.1y2" localSheetId="17">#REF!</definedName>
    <definedName name="paragraf5.1y2" localSheetId="22">#REF!</definedName>
    <definedName name="paragraf5.1y2" localSheetId="23">#REF!</definedName>
    <definedName name="paragraf5.1y2" localSheetId="27">#REF!</definedName>
    <definedName name="paragraf5.1y2" localSheetId="30">#REF!</definedName>
    <definedName name="paragraf5.1y2" localSheetId="31">#REF!</definedName>
    <definedName name="paragraf5.1y2" localSheetId="32">#REF!</definedName>
    <definedName name="paragraf5.1y2" localSheetId="34">#REF!</definedName>
    <definedName name="paragraf5.1y2" localSheetId="35">#REF!</definedName>
    <definedName name="paragraf5.1y2" localSheetId="36">#REF!</definedName>
    <definedName name="paragraf5.1y2" localSheetId="37">#REF!</definedName>
    <definedName name="paragraf5.1y2" localSheetId="40">#REF!</definedName>
    <definedName name="paragraf5.1y2" localSheetId="41">#REF!</definedName>
    <definedName name="paragraf5.1y2" localSheetId="42">#REF!</definedName>
    <definedName name="paragraf5.1y2">#REF!</definedName>
    <definedName name="PASO_BD" localSheetId="2">'[1]REGIONALIZACION ESTIMADA 1.990'!#REF!</definedName>
    <definedName name="PASO_BD" localSheetId="3">'[1]REGIONALIZACION ESTIMADA 1.990'!#REF!</definedName>
    <definedName name="PASO_BD" localSheetId="5">'[1]REGIONALIZACION ESTIMADA 1.990'!#REF!</definedName>
    <definedName name="PASO_BD" localSheetId="6">'[1]REGIONALIZACION ESTIMADA 1.990'!#REF!</definedName>
    <definedName name="PASO_BD" localSheetId="8">'[1]REGIONALIZACION ESTIMADA 1.990'!#REF!</definedName>
    <definedName name="PASO_BD" localSheetId="9">'[1]REGIONALIZACION ESTIMADA 1.990'!#REF!</definedName>
    <definedName name="PASO_BD" localSheetId="10">'[1]REGIONALIZACION ESTIMADA 1.990'!#REF!</definedName>
    <definedName name="PASO_BD" localSheetId="11">'[1]REGIONALIZACION ESTIMADA 1.990'!#REF!</definedName>
    <definedName name="PASO_BD" localSheetId="12">'[1]REGIONALIZACION ESTIMADA 1.990'!#REF!</definedName>
    <definedName name="PASO_BD" localSheetId="13">'[1]REGIONALIZACION ESTIMADA 1.990'!#REF!</definedName>
    <definedName name="PASO_BD" localSheetId="14">'[1]REGIONALIZACION ESTIMADA 1.990'!#REF!</definedName>
    <definedName name="PASO_BD" localSheetId="16">'[1]REGIONALIZACION ESTIMADA 1.990'!#REF!</definedName>
    <definedName name="PASO_BD" localSheetId="17">'[1]REGIONALIZACION ESTIMADA 1.990'!#REF!</definedName>
    <definedName name="PASO_BD" localSheetId="22">'[1]REGIONALIZACION ESTIMADA 1.990'!#REF!</definedName>
    <definedName name="PASO_BD" localSheetId="23">'[1]REGIONALIZACION ESTIMADA 1.990'!#REF!</definedName>
    <definedName name="PASO_BD" localSheetId="27">'[1]REGIONALIZACION ESTIMADA 1.990'!#REF!</definedName>
    <definedName name="PASO_BD" localSheetId="29">'[1]REGIONALIZACION ESTIMADA 1.990'!#REF!</definedName>
    <definedName name="PASO_BD" localSheetId="30">'[1]REGIONALIZACION ESTIMADA 1.990'!#REF!</definedName>
    <definedName name="PASO_BD" localSheetId="31">'[1]REGIONALIZACION ESTIMADA 1.990'!#REF!</definedName>
    <definedName name="PASO_BD" localSheetId="32">'[1]REGIONALIZACION ESTIMADA 1.990'!#REF!</definedName>
    <definedName name="PASO_BD" localSheetId="34">'[1]REGIONALIZACION ESTIMADA 1.990'!#REF!</definedName>
    <definedName name="PASO_BD" localSheetId="35">'[1]REGIONALIZACION ESTIMADA 1.990'!#REF!</definedName>
    <definedName name="PASO_BD" localSheetId="36">'[1]REGIONALIZACION ESTIMADA 1.990'!#REF!</definedName>
    <definedName name="PASO_BD" localSheetId="37">'[1]REGIONALIZACION ESTIMADA 1.990'!#REF!</definedName>
    <definedName name="PASO_BD" localSheetId="40">'[1]REGIONALIZACION ESTIMADA 1.990'!#REF!</definedName>
    <definedName name="PASO_BD" localSheetId="41">'[1]REGIONALIZACION ESTIMADA 1.990'!#REF!</definedName>
    <definedName name="PASO_BD" localSheetId="42">'[1]REGIONALIZACION ESTIMADA 1.990'!#REF!</definedName>
    <definedName name="PASO_BD" localSheetId="43">'[1]REGIONALIZACION ESTIMADA 1.990'!#REF!</definedName>
    <definedName name="PASO_BD">'[1]REGIONALIZACION ESTIMADA 1.990'!#REF!</definedName>
    <definedName name="PO_FARMACIA" localSheetId="2">'[10]Pob Prot Equivalente MSC'!#REF!</definedName>
    <definedName name="PO_FARMACIA" localSheetId="3">'[10]Pob Prot Equivalente MSC'!#REF!</definedName>
    <definedName name="PO_FARMACIA" localSheetId="5">'[10]Pob Prot Equivalente MSC'!#REF!</definedName>
    <definedName name="PO_FARMACIA" localSheetId="6">'[10]Pob Prot Equivalente MSC'!#REF!</definedName>
    <definedName name="PO_FARMACIA" localSheetId="8">'[10]Pob Prot Equivalente MSC'!#REF!</definedName>
    <definedName name="PO_FARMACIA" localSheetId="9">'[10]Pob Prot Equivalente MSC'!#REF!</definedName>
    <definedName name="PO_FARMACIA" localSheetId="10">'[10]Pob Prot Equivalente MSC'!#REF!</definedName>
    <definedName name="PO_FARMACIA" localSheetId="11">'[10]Pob Prot Equivalente MSC'!#REF!</definedName>
    <definedName name="PO_FARMACIA" localSheetId="12">'[10]Pob Prot Equivalente MSC'!#REF!</definedName>
    <definedName name="PO_FARMACIA" localSheetId="13">'[10]Pob Prot Equivalente MSC'!#REF!</definedName>
    <definedName name="PO_FARMACIA" localSheetId="14">'[10]Pob Prot Equivalente MSC'!#REF!</definedName>
    <definedName name="PO_FARMACIA" localSheetId="16">'[10]Pob Prot Equivalente MSC'!#REF!</definedName>
    <definedName name="PO_FARMACIA" localSheetId="17">'[10]Pob Prot Equivalente MSC'!#REF!</definedName>
    <definedName name="PO_FARMACIA" localSheetId="22">'[10]Pob Prot Equivalente MSC'!#REF!</definedName>
    <definedName name="PO_FARMACIA" localSheetId="23">'[10]Pob Prot Equivalente MSC'!#REF!</definedName>
    <definedName name="PO_FARMACIA" localSheetId="27">'[10]Pob Prot Equivalente MSC'!#REF!</definedName>
    <definedName name="PO_FARMACIA" localSheetId="30">'[10]Pob Prot Equivalente MSC'!#REF!</definedName>
    <definedName name="PO_FARMACIA" localSheetId="31">'[10]Pob Prot Equivalente MSC'!#REF!</definedName>
    <definedName name="PO_FARMACIA" localSheetId="32">'[10]Pob Prot Equivalente MSC'!#REF!</definedName>
    <definedName name="PO_FARMACIA" localSheetId="34">'[10]Pob Prot Equivalente MSC'!#REF!</definedName>
    <definedName name="PO_FARMACIA" localSheetId="35">'[10]Pob Prot Equivalente MSC'!#REF!</definedName>
    <definedName name="PO_FARMACIA" localSheetId="36">'[10]Pob Prot Equivalente MSC'!#REF!</definedName>
    <definedName name="PO_FARMACIA" localSheetId="37">'[10]Pob Prot Equivalente MSC'!#REF!</definedName>
    <definedName name="PO_FARMACIA" localSheetId="40">'[10]Pob Prot Equivalente MSC'!#REF!</definedName>
    <definedName name="PO_FARMACIA" localSheetId="41">'[10]Pob Prot Equivalente MSC'!#REF!</definedName>
    <definedName name="PO_FARMACIA" localSheetId="42">'[10]Pob Prot Equivalente MSC'!#REF!</definedName>
    <definedName name="PO_FARMACIA">'[10]Pob Prot Equivalente MSC'!#REF!</definedName>
    <definedName name="PO_PONDE_FAR" localSheetId="2">'[10]Pob Prot Equivalente MSC'!#REF!</definedName>
    <definedName name="PO_PONDE_FAR" localSheetId="3">'[10]Pob Prot Equivalente MSC'!#REF!</definedName>
    <definedName name="PO_PONDE_FAR" localSheetId="5">'[10]Pob Prot Equivalente MSC'!#REF!</definedName>
    <definedName name="PO_PONDE_FAR" localSheetId="6">'[10]Pob Prot Equivalente MSC'!#REF!</definedName>
    <definedName name="PO_PONDE_FAR" localSheetId="8">'[10]Pob Prot Equivalente MSC'!#REF!</definedName>
    <definedName name="PO_PONDE_FAR" localSheetId="9">'[10]Pob Prot Equivalente MSC'!#REF!</definedName>
    <definedName name="PO_PONDE_FAR" localSheetId="10">'[10]Pob Prot Equivalente MSC'!#REF!</definedName>
    <definedName name="PO_PONDE_FAR" localSheetId="11">'[10]Pob Prot Equivalente MSC'!#REF!</definedName>
    <definedName name="PO_PONDE_FAR" localSheetId="12">'[10]Pob Prot Equivalente MSC'!#REF!</definedName>
    <definedName name="PO_PONDE_FAR" localSheetId="13">'[10]Pob Prot Equivalente MSC'!#REF!</definedName>
    <definedName name="PO_PONDE_FAR" localSheetId="14">'[10]Pob Prot Equivalente MSC'!#REF!</definedName>
    <definedName name="PO_PONDE_FAR" localSheetId="16">'[10]Pob Prot Equivalente MSC'!#REF!</definedName>
    <definedName name="PO_PONDE_FAR" localSheetId="17">'[10]Pob Prot Equivalente MSC'!#REF!</definedName>
    <definedName name="PO_PONDE_FAR" localSheetId="22">'[10]Pob Prot Equivalente MSC'!#REF!</definedName>
    <definedName name="PO_PONDE_FAR" localSheetId="23">'[10]Pob Prot Equivalente MSC'!#REF!</definedName>
    <definedName name="PO_PONDE_FAR" localSheetId="27">'[10]Pob Prot Equivalente MSC'!#REF!</definedName>
    <definedName name="PO_PONDE_FAR" localSheetId="30">'[10]Pob Prot Equivalente MSC'!#REF!</definedName>
    <definedName name="PO_PONDE_FAR" localSheetId="31">'[10]Pob Prot Equivalente MSC'!#REF!</definedName>
    <definedName name="PO_PONDE_FAR" localSheetId="32">'[10]Pob Prot Equivalente MSC'!#REF!</definedName>
    <definedName name="PO_PONDE_FAR" localSheetId="34">'[10]Pob Prot Equivalente MSC'!#REF!</definedName>
    <definedName name="PO_PONDE_FAR" localSheetId="35">'[10]Pob Prot Equivalente MSC'!#REF!</definedName>
    <definedName name="PO_PONDE_FAR" localSheetId="36">'[10]Pob Prot Equivalente MSC'!#REF!</definedName>
    <definedName name="PO_PONDE_FAR" localSheetId="37">'[10]Pob Prot Equivalente MSC'!#REF!</definedName>
    <definedName name="PO_PONDE_FAR" localSheetId="40">'[10]Pob Prot Equivalente MSC'!#REF!</definedName>
    <definedName name="PO_PONDE_FAR" localSheetId="41">'[10]Pob Prot Equivalente MSC'!#REF!</definedName>
    <definedName name="PO_PONDE_FAR" localSheetId="42">'[10]Pob Prot Equivalente MSC'!#REF!</definedName>
    <definedName name="PO_PONDE_FAR">'[10]Pob Prot Equivalente MSC'!#REF!</definedName>
    <definedName name="POB99_05" localSheetId="2">#REF!</definedName>
    <definedName name="POB99_05" localSheetId="3">#REF!</definedName>
    <definedName name="POB99_05" localSheetId="5">#REF!</definedName>
    <definedName name="POB99_05" localSheetId="6">#REF!</definedName>
    <definedName name="POB99_05" localSheetId="8">#REF!</definedName>
    <definedName name="POB99_05" localSheetId="9">#REF!</definedName>
    <definedName name="POB99_05" localSheetId="10">#REF!</definedName>
    <definedName name="POB99_05" localSheetId="11">#REF!</definedName>
    <definedName name="POB99_05" localSheetId="12">#REF!</definedName>
    <definedName name="POB99_05" localSheetId="13">#REF!</definedName>
    <definedName name="POB99_05" localSheetId="14">#REF!</definedName>
    <definedName name="POB99_05" localSheetId="16">#REF!</definedName>
    <definedName name="POB99_05" localSheetId="17">#REF!</definedName>
    <definedName name="POB99_05" localSheetId="22">#REF!</definedName>
    <definedName name="POB99_05" localSheetId="23">#REF!</definedName>
    <definedName name="POB99_05" localSheetId="27">#REF!</definedName>
    <definedName name="POB99_05" localSheetId="29">#REF!</definedName>
    <definedName name="POB99_05" localSheetId="30">#REF!</definedName>
    <definedName name="POB99_05" localSheetId="31">#REF!</definedName>
    <definedName name="POB99_05" localSheetId="32">#REF!</definedName>
    <definedName name="POB99_05" localSheetId="34">#REF!</definedName>
    <definedName name="POB99_05" localSheetId="35">#REF!</definedName>
    <definedName name="POB99_05" localSheetId="36">#REF!</definedName>
    <definedName name="POB99_05" localSheetId="37">#REF!</definedName>
    <definedName name="POB99_05" localSheetId="40">#REF!</definedName>
    <definedName name="POB99_05" localSheetId="41">#REF!</definedName>
    <definedName name="POB99_05" localSheetId="42">#REF!</definedName>
    <definedName name="POB99_05" localSheetId="43">#REF!</definedName>
    <definedName name="POB99_05">#REF!</definedName>
    <definedName name="POBLACION" localSheetId="2">'[10]Pob Prot Equivalente MSC'!#REF!</definedName>
    <definedName name="POBLACION" localSheetId="3">'[10]Pob Prot Equivalente MSC'!#REF!</definedName>
    <definedName name="POBLACION" localSheetId="5">'[10]Pob Prot Equivalente MSC'!#REF!</definedName>
    <definedName name="POBLACION" localSheetId="6">'[10]Pob Prot Equivalente MSC'!#REF!</definedName>
    <definedName name="POBLACION" localSheetId="8">'[10]Pob Prot Equivalente MSC'!#REF!</definedName>
    <definedName name="POBLACION" localSheetId="9">'[10]Pob Prot Equivalente MSC'!#REF!</definedName>
    <definedName name="POBLACION" localSheetId="10">'[10]Pob Prot Equivalente MSC'!#REF!</definedName>
    <definedName name="POBLACION" localSheetId="11">'[10]Pob Prot Equivalente MSC'!#REF!</definedName>
    <definedName name="POBLACION" localSheetId="12">'[10]Pob Prot Equivalente MSC'!#REF!</definedName>
    <definedName name="POBLACION" localSheetId="13">'[10]Pob Prot Equivalente MSC'!#REF!</definedName>
    <definedName name="POBLACION" localSheetId="14">'[10]Pob Prot Equivalente MSC'!#REF!</definedName>
    <definedName name="POBLACION" localSheetId="16">'[10]Pob Prot Equivalente MSC'!#REF!</definedName>
    <definedName name="POBLACION" localSheetId="17">'[10]Pob Prot Equivalente MSC'!#REF!</definedName>
    <definedName name="POBLACION" localSheetId="22">'[10]Pob Prot Equivalente MSC'!#REF!</definedName>
    <definedName name="POBLACION" localSheetId="23">'[10]Pob Prot Equivalente MSC'!#REF!</definedName>
    <definedName name="POBLACION" localSheetId="27">'[10]Pob Prot Equivalente MSC'!#REF!</definedName>
    <definedName name="POBLACION" localSheetId="30">'[10]Pob Prot Equivalente MSC'!#REF!</definedName>
    <definedName name="POBLACION" localSheetId="31">'[10]Pob Prot Equivalente MSC'!#REF!</definedName>
    <definedName name="POBLACION" localSheetId="32">'[10]Pob Prot Equivalente MSC'!#REF!</definedName>
    <definedName name="POBLACION" localSheetId="34">'[10]Pob Prot Equivalente MSC'!#REF!</definedName>
    <definedName name="POBLACION" localSheetId="35">'[10]Pob Prot Equivalente MSC'!#REF!</definedName>
    <definedName name="POBLACION" localSheetId="36">'[10]Pob Prot Equivalente MSC'!#REF!</definedName>
    <definedName name="POBLACION" localSheetId="37">'[10]Pob Prot Equivalente MSC'!#REF!</definedName>
    <definedName name="POBLACION" localSheetId="40">'[10]Pob Prot Equivalente MSC'!#REF!</definedName>
    <definedName name="POBLACION" localSheetId="41">'[10]Pob Prot Equivalente MSC'!#REF!</definedName>
    <definedName name="POBLACION" localSheetId="42">'[10]Pob Prot Equivalente MSC'!#REF!</definedName>
    <definedName name="POBLACION">'[10]Pob Prot Equivalente MSC'!#REF!</definedName>
    <definedName name="POBPROTEGIDA" localSheetId="2">'[10]Pob Prot Equivalente MSC'!#REF!</definedName>
    <definedName name="POBPROTEGIDA" localSheetId="3">'[10]Pob Prot Equivalente MSC'!#REF!</definedName>
    <definedName name="POBPROTEGIDA" localSheetId="5">'[10]Pob Prot Equivalente MSC'!#REF!</definedName>
    <definedName name="POBPROTEGIDA" localSheetId="6">'[10]Pob Prot Equivalente MSC'!#REF!</definedName>
    <definedName name="POBPROTEGIDA" localSheetId="8">'[10]Pob Prot Equivalente MSC'!#REF!</definedName>
    <definedName name="POBPROTEGIDA" localSheetId="9">'[10]Pob Prot Equivalente MSC'!#REF!</definedName>
    <definedName name="POBPROTEGIDA" localSheetId="10">'[10]Pob Prot Equivalente MSC'!#REF!</definedName>
    <definedName name="POBPROTEGIDA" localSheetId="11">'[10]Pob Prot Equivalente MSC'!#REF!</definedName>
    <definedName name="POBPROTEGIDA" localSheetId="12">'[10]Pob Prot Equivalente MSC'!#REF!</definedName>
    <definedName name="POBPROTEGIDA" localSheetId="13">'[10]Pob Prot Equivalente MSC'!#REF!</definedName>
    <definedName name="POBPROTEGIDA" localSheetId="14">'[10]Pob Prot Equivalente MSC'!#REF!</definedName>
    <definedName name="POBPROTEGIDA" localSheetId="16">'[10]Pob Prot Equivalente MSC'!#REF!</definedName>
    <definedName name="POBPROTEGIDA" localSheetId="17">'[10]Pob Prot Equivalente MSC'!#REF!</definedName>
    <definedName name="POBPROTEGIDA" localSheetId="22">'[10]Pob Prot Equivalente MSC'!#REF!</definedName>
    <definedName name="POBPROTEGIDA" localSheetId="23">'[10]Pob Prot Equivalente MSC'!#REF!</definedName>
    <definedName name="POBPROTEGIDA" localSheetId="27">'[10]Pob Prot Equivalente MSC'!#REF!</definedName>
    <definedName name="POBPROTEGIDA" localSheetId="30">'[10]Pob Prot Equivalente MSC'!#REF!</definedName>
    <definedName name="POBPROTEGIDA" localSheetId="31">'[10]Pob Prot Equivalente MSC'!#REF!</definedName>
    <definedName name="POBPROTEGIDA" localSheetId="32">'[10]Pob Prot Equivalente MSC'!#REF!</definedName>
    <definedName name="POBPROTEGIDA" localSheetId="34">'[10]Pob Prot Equivalente MSC'!#REF!</definedName>
    <definedName name="POBPROTEGIDA" localSheetId="35">'[10]Pob Prot Equivalente MSC'!#REF!</definedName>
    <definedName name="POBPROTEGIDA" localSheetId="36">'[10]Pob Prot Equivalente MSC'!#REF!</definedName>
    <definedName name="POBPROTEGIDA" localSheetId="37">'[10]Pob Prot Equivalente MSC'!#REF!</definedName>
    <definedName name="POBPROTEGIDA" localSheetId="40">'[10]Pob Prot Equivalente MSC'!#REF!</definedName>
    <definedName name="POBPROTEGIDA" localSheetId="41">'[10]Pob Prot Equivalente MSC'!#REF!</definedName>
    <definedName name="POBPROTEGIDA" localSheetId="42">'[10]Pob Prot Equivalente MSC'!#REF!</definedName>
    <definedName name="POBPROTEGIDA">'[10]Pob Prot Equivalente MSC'!#REF!</definedName>
    <definedName name="POMUTUA99_05" localSheetId="2">#REF!</definedName>
    <definedName name="POMUTUA99_05" localSheetId="3">#REF!</definedName>
    <definedName name="POMUTUA99_05" localSheetId="5">#REF!</definedName>
    <definedName name="POMUTUA99_05" localSheetId="6">#REF!</definedName>
    <definedName name="POMUTUA99_05" localSheetId="8">#REF!</definedName>
    <definedName name="POMUTUA99_05" localSheetId="9">#REF!</definedName>
    <definedName name="POMUTUA99_05" localSheetId="10">#REF!</definedName>
    <definedName name="POMUTUA99_05" localSheetId="11">#REF!</definedName>
    <definedName name="POMUTUA99_05" localSheetId="12">#REF!</definedName>
    <definedName name="POMUTUA99_05" localSheetId="13">#REF!</definedName>
    <definedName name="POMUTUA99_05" localSheetId="14">#REF!</definedName>
    <definedName name="POMUTUA99_05" localSheetId="16">#REF!</definedName>
    <definedName name="POMUTUA99_05" localSheetId="17">#REF!</definedName>
    <definedName name="POMUTUA99_05" localSheetId="22">#REF!</definedName>
    <definedName name="POMUTUA99_05" localSheetId="23">#REF!</definedName>
    <definedName name="POMUTUA99_05" localSheetId="27">#REF!</definedName>
    <definedName name="POMUTUA99_05" localSheetId="29">#REF!</definedName>
    <definedName name="POMUTUA99_05" localSheetId="30">#REF!</definedName>
    <definedName name="POMUTUA99_05" localSheetId="31">#REF!</definedName>
    <definedName name="POMUTUA99_05" localSheetId="32">#REF!</definedName>
    <definedName name="POMUTUA99_05" localSheetId="34">#REF!</definedName>
    <definedName name="POMUTUA99_05" localSheetId="35">#REF!</definedName>
    <definedName name="POMUTUA99_05" localSheetId="36">#REF!</definedName>
    <definedName name="POMUTUA99_05" localSheetId="37">#REF!</definedName>
    <definedName name="POMUTUA99_05" localSheetId="40">#REF!</definedName>
    <definedName name="POMUTUA99_05" localSheetId="41">#REF!</definedName>
    <definedName name="POMUTUA99_05" localSheetId="42">#REF!</definedName>
    <definedName name="POMUTUA99_05" localSheetId="43">#REF!</definedName>
    <definedName name="POMUTUA99_05">#REF!</definedName>
    <definedName name="POMUTUALIDADES" localSheetId="2">'[10]Pob Prot Equivalente MSC'!#REF!</definedName>
    <definedName name="POMUTUALIDADES" localSheetId="3">'[10]Pob Prot Equivalente MSC'!#REF!</definedName>
    <definedName name="POMUTUALIDADES" localSheetId="5">'[10]Pob Prot Equivalente MSC'!#REF!</definedName>
    <definedName name="POMUTUALIDADES" localSheetId="6">'[10]Pob Prot Equivalente MSC'!#REF!</definedName>
    <definedName name="POMUTUALIDADES" localSheetId="8">'[10]Pob Prot Equivalente MSC'!#REF!</definedName>
    <definedName name="POMUTUALIDADES" localSheetId="9">'[10]Pob Prot Equivalente MSC'!#REF!</definedName>
    <definedName name="POMUTUALIDADES" localSheetId="10">'[10]Pob Prot Equivalente MSC'!#REF!</definedName>
    <definedName name="POMUTUALIDADES" localSheetId="11">'[10]Pob Prot Equivalente MSC'!#REF!</definedName>
    <definedName name="POMUTUALIDADES" localSheetId="12">'[10]Pob Prot Equivalente MSC'!#REF!</definedName>
    <definedName name="POMUTUALIDADES" localSheetId="13">'[10]Pob Prot Equivalente MSC'!#REF!</definedName>
    <definedName name="POMUTUALIDADES" localSheetId="14">'[10]Pob Prot Equivalente MSC'!#REF!</definedName>
    <definedName name="POMUTUALIDADES" localSheetId="16">'[10]Pob Prot Equivalente MSC'!#REF!</definedName>
    <definedName name="POMUTUALIDADES" localSheetId="17">'[10]Pob Prot Equivalente MSC'!#REF!</definedName>
    <definedName name="POMUTUALIDADES" localSheetId="22">'[10]Pob Prot Equivalente MSC'!#REF!</definedName>
    <definedName name="POMUTUALIDADES" localSheetId="23">'[10]Pob Prot Equivalente MSC'!#REF!</definedName>
    <definedName name="POMUTUALIDADES" localSheetId="27">'[10]Pob Prot Equivalente MSC'!#REF!</definedName>
    <definedName name="POMUTUALIDADES" localSheetId="30">'[10]Pob Prot Equivalente MSC'!#REF!</definedName>
    <definedName name="POMUTUALIDADES" localSheetId="31">'[10]Pob Prot Equivalente MSC'!#REF!</definedName>
    <definedName name="POMUTUALIDADES" localSheetId="32">'[10]Pob Prot Equivalente MSC'!#REF!</definedName>
    <definedName name="POMUTUALIDADES" localSheetId="34">'[10]Pob Prot Equivalente MSC'!#REF!</definedName>
    <definedName name="POMUTUALIDADES" localSheetId="35">'[10]Pob Prot Equivalente MSC'!#REF!</definedName>
    <definedName name="POMUTUALIDADES" localSheetId="36">'[10]Pob Prot Equivalente MSC'!#REF!</definedName>
    <definedName name="POMUTUALIDADES" localSheetId="37">'[10]Pob Prot Equivalente MSC'!#REF!</definedName>
    <definedName name="POMUTUALIDADES" localSheetId="40">'[10]Pob Prot Equivalente MSC'!#REF!</definedName>
    <definedName name="POMUTUALIDADES" localSheetId="41">'[10]Pob Prot Equivalente MSC'!#REF!</definedName>
    <definedName name="POMUTUALIDADES" localSheetId="42">'[10]Pob Prot Equivalente MSC'!#REF!</definedName>
    <definedName name="POMUTUALIDADES">'[10]Pob Prot Equivalente MSC'!#REF!</definedName>
    <definedName name="PORCENTAJE" localSheetId="2">#REF!</definedName>
    <definedName name="PORCENTAJE" localSheetId="3">#REF!</definedName>
    <definedName name="PORCENTAJE" localSheetId="5">#REF!</definedName>
    <definedName name="PORCENTAJE" localSheetId="6">#REF!</definedName>
    <definedName name="PORCENTAJE" localSheetId="8">#REF!</definedName>
    <definedName name="PORCENTAJE" localSheetId="9">#REF!</definedName>
    <definedName name="PORCENTAJE" localSheetId="10">#REF!</definedName>
    <definedName name="PORCENTAJE" localSheetId="11">#REF!</definedName>
    <definedName name="PORCENTAJE" localSheetId="12">#REF!</definedName>
    <definedName name="PORCENTAJE" localSheetId="13">#REF!</definedName>
    <definedName name="PORCENTAJE" localSheetId="14">#REF!</definedName>
    <definedName name="PORCENTAJE" localSheetId="16">#REF!</definedName>
    <definedName name="PORCENTAJE" localSheetId="17">#REF!</definedName>
    <definedName name="PORCENTAJE" localSheetId="22">#REF!</definedName>
    <definedName name="PORCENTAJE" localSheetId="23">#REF!</definedName>
    <definedName name="PORCENTAJE" localSheetId="27">#REF!</definedName>
    <definedName name="PORCENTAJE" localSheetId="29">#REF!</definedName>
    <definedName name="PORCENTAJE" localSheetId="30">#REF!</definedName>
    <definedName name="PORCENTAJE" localSheetId="31">#REF!</definedName>
    <definedName name="PORCENTAJE" localSheetId="32">#REF!</definedName>
    <definedName name="PORCENTAJE" localSheetId="34">#REF!</definedName>
    <definedName name="PORCENTAJE" localSheetId="35">#REF!</definedName>
    <definedName name="PORCENTAJE" localSheetId="36">#REF!</definedName>
    <definedName name="PORCENTAJE" localSheetId="37">#REF!</definedName>
    <definedName name="PORCENTAJE" localSheetId="40">#REF!</definedName>
    <definedName name="PORCENTAJE" localSheetId="41">#REF!</definedName>
    <definedName name="PORCENTAJE" localSheetId="42">#REF!</definedName>
    <definedName name="PORCENTAJE" localSheetId="43">#REF!</definedName>
    <definedName name="PORCENTAJE">#REF!</definedName>
    <definedName name="PP99_05" localSheetId="2">#REF!</definedName>
    <definedName name="PP99_05" localSheetId="3">#REF!</definedName>
    <definedName name="PP99_05" localSheetId="5">#REF!</definedName>
    <definedName name="PP99_05" localSheetId="6">#REF!</definedName>
    <definedName name="PP99_05" localSheetId="8">#REF!</definedName>
    <definedName name="PP99_05" localSheetId="9">#REF!</definedName>
    <definedName name="PP99_05" localSheetId="10">#REF!</definedName>
    <definedName name="PP99_05" localSheetId="11">#REF!</definedName>
    <definedName name="PP99_05" localSheetId="12">#REF!</definedName>
    <definedName name="PP99_05" localSheetId="13">#REF!</definedName>
    <definedName name="PP99_05" localSheetId="14">#REF!</definedName>
    <definedName name="PP99_05" localSheetId="16">#REF!</definedName>
    <definedName name="PP99_05" localSheetId="17">#REF!</definedName>
    <definedName name="PP99_05" localSheetId="22">#REF!</definedName>
    <definedName name="PP99_05" localSheetId="23">#REF!</definedName>
    <definedName name="PP99_05" localSheetId="27">#REF!</definedName>
    <definedName name="PP99_05" localSheetId="29">#REF!</definedName>
    <definedName name="PP99_05" localSheetId="30">#REF!</definedName>
    <definedName name="PP99_05" localSheetId="31">#REF!</definedName>
    <definedName name="PP99_05" localSheetId="32">#REF!</definedName>
    <definedName name="PP99_05" localSheetId="34">#REF!</definedName>
    <definedName name="PP99_05" localSheetId="35">#REF!</definedName>
    <definedName name="PP99_05" localSheetId="36">#REF!</definedName>
    <definedName name="PP99_05" localSheetId="37">#REF!</definedName>
    <definedName name="PP99_05" localSheetId="40">#REF!</definedName>
    <definedName name="PP99_05" localSheetId="41">#REF!</definedName>
    <definedName name="PP99_05" localSheetId="42">#REF!</definedName>
    <definedName name="PP99_05" localSheetId="43">#REF!</definedName>
    <definedName name="PP99_05">#REF!</definedName>
    <definedName name="ppp" localSheetId="2">#REF!</definedName>
    <definedName name="ppp" localSheetId="3">#REF!</definedName>
    <definedName name="ppp" localSheetId="5">#REF!</definedName>
    <definedName name="ppp" localSheetId="6">#REF!</definedName>
    <definedName name="ppp" localSheetId="8">#REF!</definedName>
    <definedName name="ppp" localSheetId="9">#REF!</definedName>
    <definedName name="ppp" localSheetId="10">#REF!</definedName>
    <definedName name="ppp" localSheetId="11">#REF!</definedName>
    <definedName name="ppp" localSheetId="12">#REF!</definedName>
    <definedName name="ppp" localSheetId="13">#REF!</definedName>
    <definedName name="ppp" localSheetId="14">#REF!</definedName>
    <definedName name="ppp" localSheetId="16">#REF!</definedName>
    <definedName name="ppp" localSheetId="17">#REF!</definedName>
    <definedName name="ppp" localSheetId="22">#REF!</definedName>
    <definedName name="ppp" localSheetId="23">#REF!</definedName>
    <definedName name="ppp" localSheetId="27">#REF!</definedName>
    <definedName name="ppp" localSheetId="30">#REF!</definedName>
    <definedName name="ppp" localSheetId="31">#REF!</definedName>
    <definedName name="ppp" localSheetId="32">#REF!</definedName>
    <definedName name="ppp" localSheetId="34">#REF!</definedName>
    <definedName name="ppp" localSheetId="35">#REF!</definedName>
    <definedName name="ppp" localSheetId="36">#REF!</definedName>
    <definedName name="ppp" localSheetId="37">#REF!</definedName>
    <definedName name="ppp" localSheetId="40">#REF!</definedName>
    <definedName name="ppp" localSheetId="41">#REF!</definedName>
    <definedName name="ppp" localSheetId="42">#REF!</definedName>
    <definedName name="ppp">#REF!</definedName>
    <definedName name="PTAS_GTO_ACTIVOS" localSheetId="2">#REF!</definedName>
    <definedName name="PTAS_GTO_ACTIVOS" localSheetId="3">#REF!</definedName>
    <definedName name="PTAS_GTO_ACTIVOS" localSheetId="5">#REF!</definedName>
    <definedName name="PTAS_GTO_ACTIVOS" localSheetId="6">#REF!</definedName>
    <definedName name="PTAS_GTO_ACTIVOS" localSheetId="8">#REF!</definedName>
    <definedName name="PTAS_GTO_ACTIVOS" localSheetId="9">#REF!</definedName>
    <definedName name="PTAS_GTO_ACTIVOS" localSheetId="10">#REF!</definedName>
    <definedName name="PTAS_GTO_ACTIVOS" localSheetId="11">#REF!</definedName>
    <definedName name="PTAS_GTO_ACTIVOS" localSheetId="12">#REF!</definedName>
    <definedName name="PTAS_GTO_ACTIVOS" localSheetId="13">#REF!</definedName>
    <definedName name="PTAS_GTO_ACTIVOS" localSheetId="14">#REF!</definedName>
    <definedName name="PTAS_GTO_ACTIVOS" localSheetId="16">#REF!</definedName>
    <definedName name="PTAS_GTO_ACTIVOS" localSheetId="17">#REF!</definedName>
    <definedName name="PTAS_GTO_ACTIVOS" localSheetId="22">#REF!</definedName>
    <definedName name="PTAS_GTO_ACTIVOS" localSheetId="23">#REF!</definedName>
    <definedName name="PTAS_GTO_ACTIVOS" localSheetId="27">#REF!</definedName>
    <definedName name="PTAS_GTO_ACTIVOS" localSheetId="29">#REF!</definedName>
    <definedName name="PTAS_GTO_ACTIVOS" localSheetId="30">#REF!</definedName>
    <definedName name="PTAS_GTO_ACTIVOS" localSheetId="31">#REF!</definedName>
    <definedName name="PTAS_GTO_ACTIVOS" localSheetId="32">#REF!</definedName>
    <definedName name="PTAS_GTO_ACTIVOS" localSheetId="34">#REF!</definedName>
    <definedName name="PTAS_GTO_ACTIVOS" localSheetId="35">#REF!</definedName>
    <definedName name="PTAS_GTO_ACTIVOS" localSheetId="36">#REF!</definedName>
    <definedName name="PTAS_GTO_ACTIVOS" localSheetId="37">#REF!</definedName>
    <definedName name="PTAS_GTO_ACTIVOS" localSheetId="40">#REF!</definedName>
    <definedName name="PTAS_GTO_ACTIVOS" localSheetId="41">#REF!</definedName>
    <definedName name="PTAS_GTO_ACTIVOS" localSheetId="42">#REF!</definedName>
    <definedName name="PTAS_GTO_ACTIVOS" localSheetId="43">#REF!</definedName>
    <definedName name="PTAS_GTO_ACTIVOS">#REF!</definedName>
    <definedName name="PTAS_GTO_PENSIONISTAS" localSheetId="2">#REF!</definedName>
    <definedName name="PTAS_GTO_PENSIONISTAS" localSheetId="3">#REF!</definedName>
    <definedName name="PTAS_GTO_PENSIONISTAS" localSheetId="5">#REF!</definedName>
    <definedName name="PTAS_GTO_PENSIONISTAS" localSheetId="6">#REF!</definedName>
    <definedName name="PTAS_GTO_PENSIONISTAS" localSheetId="8">#REF!</definedName>
    <definedName name="PTAS_GTO_PENSIONISTAS" localSheetId="9">#REF!</definedName>
    <definedName name="PTAS_GTO_PENSIONISTAS" localSheetId="10">#REF!</definedName>
    <definedName name="PTAS_GTO_PENSIONISTAS" localSheetId="11">#REF!</definedName>
    <definedName name="PTAS_GTO_PENSIONISTAS" localSheetId="12">#REF!</definedName>
    <definedName name="PTAS_GTO_PENSIONISTAS" localSheetId="13">#REF!</definedName>
    <definedName name="PTAS_GTO_PENSIONISTAS" localSheetId="14">#REF!</definedName>
    <definedName name="PTAS_GTO_PENSIONISTAS" localSheetId="16">#REF!</definedName>
    <definedName name="PTAS_GTO_PENSIONISTAS" localSheetId="17">#REF!</definedName>
    <definedName name="PTAS_GTO_PENSIONISTAS" localSheetId="22">#REF!</definedName>
    <definedName name="PTAS_GTO_PENSIONISTAS" localSheetId="23">#REF!</definedName>
    <definedName name="PTAS_GTO_PENSIONISTAS" localSheetId="27">#REF!</definedName>
    <definedName name="PTAS_GTO_PENSIONISTAS" localSheetId="29">#REF!</definedName>
    <definedName name="PTAS_GTO_PENSIONISTAS" localSheetId="30">#REF!</definedName>
    <definedName name="PTAS_GTO_PENSIONISTAS" localSheetId="31">#REF!</definedName>
    <definedName name="PTAS_GTO_PENSIONISTAS" localSheetId="32">#REF!</definedName>
    <definedName name="PTAS_GTO_PENSIONISTAS" localSheetId="34">#REF!</definedName>
    <definedName name="PTAS_GTO_PENSIONISTAS" localSheetId="35">#REF!</definedName>
    <definedName name="PTAS_GTO_PENSIONISTAS" localSheetId="36">#REF!</definedName>
    <definedName name="PTAS_GTO_PENSIONISTAS" localSheetId="37">#REF!</definedName>
    <definedName name="PTAS_GTO_PENSIONISTAS" localSheetId="40">#REF!</definedName>
    <definedName name="PTAS_GTO_PENSIONISTAS" localSheetId="41">#REF!</definedName>
    <definedName name="PTAS_GTO_PENSIONISTAS" localSheetId="42">#REF!</definedName>
    <definedName name="PTAS_GTO_PENSIONISTAS" localSheetId="43">#REF!</definedName>
    <definedName name="PTAS_GTO_PENSIONISTAS">#REF!</definedName>
    <definedName name="PTAS_GTO_TOTAL" localSheetId="2">#REF!</definedName>
    <definedName name="PTAS_GTO_TOTAL" localSheetId="3">#REF!</definedName>
    <definedName name="PTAS_GTO_TOTAL" localSheetId="5">#REF!</definedName>
    <definedName name="PTAS_GTO_TOTAL" localSheetId="6">#REF!</definedName>
    <definedName name="PTAS_GTO_TOTAL" localSheetId="8">#REF!</definedName>
    <definedName name="PTAS_GTO_TOTAL" localSheetId="9">#REF!</definedName>
    <definedName name="PTAS_GTO_TOTAL" localSheetId="10">#REF!</definedName>
    <definedName name="PTAS_GTO_TOTAL" localSheetId="11">#REF!</definedName>
    <definedName name="PTAS_GTO_TOTAL" localSheetId="12">#REF!</definedName>
    <definedName name="PTAS_GTO_TOTAL" localSheetId="13">#REF!</definedName>
    <definedName name="PTAS_GTO_TOTAL" localSheetId="14">#REF!</definedName>
    <definedName name="PTAS_GTO_TOTAL" localSheetId="16">#REF!</definedName>
    <definedName name="PTAS_GTO_TOTAL" localSheetId="17">#REF!</definedName>
    <definedName name="PTAS_GTO_TOTAL" localSheetId="22">#REF!</definedName>
    <definedName name="PTAS_GTO_TOTAL" localSheetId="23">#REF!</definedName>
    <definedName name="PTAS_GTO_TOTAL" localSheetId="27">#REF!</definedName>
    <definedName name="PTAS_GTO_TOTAL" localSheetId="29">#REF!</definedName>
    <definedName name="PTAS_GTO_TOTAL" localSheetId="30">#REF!</definedName>
    <definedName name="PTAS_GTO_TOTAL" localSheetId="31">#REF!</definedName>
    <definedName name="PTAS_GTO_TOTAL" localSheetId="32">#REF!</definedName>
    <definedName name="PTAS_GTO_TOTAL" localSheetId="34">#REF!</definedName>
    <definedName name="PTAS_GTO_TOTAL" localSheetId="35">#REF!</definedName>
    <definedName name="PTAS_GTO_TOTAL" localSheetId="36">#REF!</definedName>
    <definedName name="PTAS_GTO_TOTAL" localSheetId="37">#REF!</definedName>
    <definedName name="PTAS_GTO_TOTAL" localSheetId="40">#REF!</definedName>
    <definedName name="PTAS_GTO_TOTAL" localSheetId="41">#REF!</definedName>
    <definedName name="PTAS_GTO_TOTAL" localSheetId="42">#REF!</definedName>
    <definedName name="PTAS_GTO_TOTAL" localSheetId="43">#REF!</definedName>
    <definedName name="PTAS_GTO_TOTAL">#REF!</definedName>
    <definedName name="PTO.2000" localSheetId="2">#REF!</definedName>
    <definedName name="PTO.2000" localSheetId="3">#REF!</definedName>
    <definedName name="PTO.2000" localSheetId="5">#REF!</definedName>
    <definedName name="PTO.2000" localSheetId="6">#REF!</definedName>
    <definedName name="PTO.2000" localSheetId="8">#REF!</definedName>
    <definedName name="PTO.2000" localSheetId="9">#REF!</definedName>
    <definedName name="PTO.2000" localSheetId="10">#REF!</definedName>
    <definedName name="PTO.2000" localSheetId="11">#REF!</definedName>
    <definedName name="PTO.2000" localSheetId="12">#REF!</definedName>
    <definedName name="PTO.2000" localSheetId="13">#REF!</definedName>
    <definedName name="PTO.2000" localSheetId="14">#REF!</definedName>
    <definedName name="PTO.2000" localSheetId="16">#REF!</definedName>
    <definedName name="PTO.2000" localSheetId="17">#REF!</definedName>
    <definedName name="PTO.2000" localSheetId="22">#REF!</definedName>
    <definedName name="PTO.2000" localSheetId="23">#REF!</definedName>
    <definedName name="PTO.2000" localSheetId="27">#REF!</definedName>
    <definedName name="PTO.2000" localSheetId="29">#REF!</definedName>
    <definedName name="PTO.2000" localSheetId="30">#REF!</definedName>
    <definedName name="PTO.2000" localSheetId="31">#REF!</definedName>
    <definedName name="PTO.2000" localSheetId="32">#REF!</definedName>
    <definedName name="PTO.2000" localSheetId="34">#REF!</definedName>
    <definedName name="PTO.2000" localSheetId="35">#REF!</definedName>
    <definedName name="PTO.2000" localSheetId="36">#REF!</definedName>
    <definedName name="PTO.2000" localSheetId="37">#REF!</definedName>
    <definedName name="PTO.2000" localSheetId="40">#REF!</definedName>
    <definedName name="PTO.2000" localSheetId="41">#REF!</definedName>
    <definedName name="PTO.2000" localSheetId="42">#REF!</definedName>
    <definedName name="PTO.2000" localSheetId="43">#REF!</definedName>
    <definedName name="PTO.2000">#REF!</definedName>
    <definedName name="qqq" localSheetId="2">#REF!</definedName>
    <definedName name="qqq" localSheetId="3">#REF!</definedName>
    <definedName name="qqq" localSheetId="5">#REF!</definedName>
    <definedName name="qqq" localSheetId="6">#REF!</definedName>
    <definedName name="qqq" localSheetId="8">#REF!</definedName>
    <definedName name="qqq" localSheetId="9">#REF!</definedName>
    <definedName name="qqq" localSheetId="10">#REF!</definedName>
    <definedName name="qqq" localSheetId="11">#REF!</definedName>
    <definedName name="qqq" localSheetId="12">#REF!</definedName>
    <definedName name="qqq" localSheetId="13">#REF!</definedName>
    <definedName name="qqq" localSheetId="14">#REF!</definedName>
    <definedName name="qqq" localSheetId="16">#REF!</definedName>
    <definedName name="qqq" localSheetId="17">#REF!</definedName>
    <definedName name="qqq" localSheetId="22">#REF!</definedName>
    <definedName name="qqq" localSheetId="23">#REF!</definedName>
    <definedName name="qqq" localSheetId="27">#REF!</definedName>
    <definedName name="qqq" localSheetId="30">#REF!</definedName>
    <definedName name="qqq" localSheetId="31">#REF!</definedName>
    <definedName name="qqq" localSheetId="32">#REF!</definedName>
    <definedName name="qqq" localSheetId="34">#REF!</definedName>
    <definedName name="qqq" localSheetId="35">#REF!</definedName>
    <definedName name="qqq" localSheetId="36">#REF!</definedName>
    <definedName name="qqq" localSheetId="37">#REF!</definedName>
    <definedName name="qqq" localSheetId="40">#REF!</definedName>
    <definedName name="qqq" localSheetId="41">#REF!</definedName>
    <definedName name="qqq" localSheetId="42">#REF!</definedName>
    <definedName name="qqq">#REF!</definedName>
    <definedName name="qqqqqqqqqqqqq">[4]EVO_SIS_ACT!$H$1:$M$26,[4]EVO_SIS_ACT!$H$28:$L$55,[4]EVO_SIS_ACT!$H$56:$L$83,[4]EVO_SIS_ACT!$H$84:$L$111,[4]EVO_SIS_ACT!$H$112:$L$139,[4]EVO_SIS_ACT!$H$140:$L$167</definedName>
    <definedName name="qqqqqqqqqqqqqq">[4]resumen!$A$4:$H$29,[4]resumen!$A$33:$H$58,[4]resumen!$A$61:$H$86</definedName>
    <definedName name="qqqqqqqqqqqqqqqqqq">[4]resumen!$A$2:$I$29,[4]resumen!$A$32:$I$58,[4]resumen!$A$60:$H$86</definedName>
    <definedName name="RE" localSheetId="2">'[1]REGIONALIZACION ESTIMADA 1.990'!#REF!</definedName>
    <definedName name="RE" localSheetId="3">'[1]REGIONALIZACION ESTIMADA 1.990'!#REF!</definedName>
    <definedName name="RE" localSheetId="5">'[1]REGIONALIZACION ESTIMADA 1.990'!#REF!</definedName>
    <definedName name="RE" localSheetId="6">'[1]REGIONALIZACION ESTIMADA 1.990'!#REF!</definedName>
    <definedName name="RE" localSheetId="8">'[1]REGIONALIZACION ESTIMADA 1.990'!#REF!</definedName>
    <definedName name="RE" localSheetId="9">'[1]REGIONALIZACION ESTIMADA 1.990'!#REF!</definedName>
    <definedName name="RE" localSheetId="10">'[1]REGIONALIZACION ESTIMADA 1.990'!#REF!</definedName>
    <definedName name="RE" localSheetId="11">'[1]REGIONALIZACION ESTIMADA 1.990'!#REF!</definedName>
    <definedName name="RE" localSheetId="12">'[1]REGIONALIZACION ESTIMADA 1.990'!#REF!</definedName>
    <definedName name="RE" localSheetId="13">'[1]REGIONALIZACION ESTIMADA 1.990'!#REF!</definedName>
    <definedName name="RE" localSheetId="14">'[1]REGIONALIZACION ESTIMADA 1.990'!#REF!</definedName>
    <definedName name="RE" localSheetId="16">'[1]REGIONALIZACION ESTIMADA 1.990'!#REF!</definedName>
    <definedName name="RE" localSheetId="17">'[1]REGIONALIZACION ESTIMADA 1.990'!#REF!</definedName>
    <definedName name="RE" localSheetId="22">'[1]REGIONALIZACION ESTIMADA 1.990'!#REF!</definedName>
    <definedName name="RE" localSheetId="23">'[1]REGIONALIZACION ESTIMADA 1.990'!#REF!</definedName>
    <definedName name="RE" localSheetId="27">'[1]REGIONALIZACION ESTIMADA 1.990'!#REF!</definedName>
    <definedName name="RE" localSheetId="29">'[1]REGIONALIZACION ESTIMADA 1.990'!#REF!</definedName>
    <definedName name="RE" localSheetId="30">'[1]REGIONALIZACION ESTIMADA 1.990'!#REF!</definedName>
    <definedName name="RE" localSheetId="31">'[1]REGIONALIZACION ESTIMADA 1.990'!#REF!</definedName>
    <definedName name="RE" localSheetId="32">'[1]REGIONALIZACION ESTIMADA 1.990'!#REF!</definedName>
    <definedName name="RE" localSheetId="34">'[1]REGIONALIZACION ESTIMADA 1.990'!#REF!</definedName>
    <definedName name="RE" localSheetId="35">'[1]REGIONALIZACION ESTIMADA 1.990'!#REF!</definedName>
    <definedName name="RE" localSheetId="36">'[1]REGIONALIZACION ESTIMADA 1.990'!#REF!</definedName>
    <definedName name="RE" localSheetId="37">'[1]REGIONALIZACION ESTIMADA 1.990'!#REF!</definedName>
    <definedName name="RE" localSheetId="40">'[1]REGIONALIZACION ESTIMADA 1.990'!#REF!</definedName>
    <definedName name="RE" localSheetId="41">'[1]REGIONALIZACION ESTIMADA 1.990'!#REF!</definedName>
    <definedName name="RE" localSheetId="42">'[1]REGIONALIZACION ESTIMADA 1.990'!#REF!</definedName>
    <definedName name="RE" localSheetId="43">'[1]REGIONALIZACION ESTIMADA 1.990'!#REF!</definedName>
    <definedName name="RE">'[1]REGIONALIZACION ESTIMADA 1.990'!#REF!</definedName>
    <definedName name="real" localSheetId="2">#REF!</definedName>
    <definedName name="real" localSheetId="3">#REF!</definedName>
    <definedName name="real" localSheetId="5">#REF!</definedName>
    <definedName name="real" localSheetId="6">#REF!</definedName>
    <definedName name="real" localSheetId="8">#REF!</definedName>
    <definedName name="real" localSheetId="9">#REF!</definedName>
    <definedName name="real" localSheetId="10">#REF!</definedName>
    <definedName name="real" localSheetId="11">#REF!</definedName>
    <definedName name="real" localSheetId="12">#REF!</definedName>
    <definedName name="real" localSheetId="13">#REF!</definedName>
    <definedName name="real" localSheetId="14">#REF!</definedName>
    <definedName name="real" localSheetId="16">#REF!</definedName>
    <definedName name="real" localSheetId="17">#REF!</definedName>
    <definedName name="real" localSheetId="22">#REF!</definedName>
    <definedName name="real" localSheetId="23">#REF!</definedName>
    <definedName name="real" localSheetId="27">#REF!</definedName>
    <definedName name="real" localSheetId="30">#REF!</definedName>
    <definedName name="real" localSheetId="31">#REF!</definedName>
    <definedName name="real" localSheetId="32">#REF!</definedName>
    <definedName name="real" localSheetId="34">#REF!</definedName>
    <definedName name="real" localSheetId="35">#REF!</definedName>
    <definedName name="real" localSheetId="36">#REF!</definedName>
    <definedName name="real" localSheetId="37">#REF!</definedName>
    <definedName name="real" localSheetId="40">#REF!</definedName>
    <definedName name="real" localSheetId="41">#REF!</definedName>
    <definedName name="real" localSheetId="42">#REF!</definedName>
    <definedName name="real">#REF!</definedName>
    <definedName name="RECETAS_ACTIVOS" localSheetId="2">#REF!</definedName>
    <definedName name="RECETAS_ACTIVOS" localSheetId="3">#REF!</definedName>
    <definedName name="RECETAS_ACTIVOS" localSheetId="5">#REF!</definedName>
    <definedName name="RECETAS_ACTIVOS" localSheetId="6">#REF!</definedName>
    <definedName name="RECETAS_ACTIVOS" localSheetId="8">#REF!</definedName>
    <definedName name="RECETAS_ACTIVOS" localSheetId="9">#REF!</definedName>
    <definedName name="RECETAS_ACTIVOS" localSheetId="10">#REF!</definedName>
    <definedName name="RECETAS_ACTIVOS" localSheetId="11">#REF!</definedName>
    <definedName name="RECETAS_ACTIVOS" localSheetId="12">#REF!</definedName>
    <definedName name="RECETAS_ACTIVOS" localSheetId="13">#REF!</definedName>
    <definedName name="RECETAS_ACTIVOS" localSheetId="14">#REF!</definedName>
    <definedName name="RECETAS_ACTIVOS" localSheetId="16">#REF!</definedName>
    <definedName name="RECETAS_ACTIVOS" localSheetId="17">#REF!</definedName>
    <definedName name="RECETAS_ACTIVOS" localSheetId="22">#REF!</definedName>
    <definedName name="RECETAS_ACTIVOS" localSheetId="23">#REF!</definedName>
    <definedName name="RECETAS_ACTIVOS" localSheetId="27">#REF!</definedName>
    <definedName name="RECETAS_ACTIVOS" localSheetId="29">#REF!</definedName>
    <definedName name="RECETAS_ACTIVOS" localSheetId="30">#REF!</definedName>
    <definedName name="RECETAS_ACTIVOS" localSheetId="31">#REF!</definedName>
    <definedName name="RECETAS_ACTIVOS" localSheetId="32">#REF!</definedName>
    <definedName name="RECETAS_ACTIVOS" localSheetId="34">#REF!</definedName>
    <definedName name="RECETAS_ACTIVOS" localSheetId="35">#REF!</definedName>
    <definedName name="RECETAS_ACTIVOS" localSheetId="36">#REF!</definedName>
    <definedName name="RECETAS_ACTIVOS" localSheetId="37">#REF!</definedName>
    <definedName name="RECETAS_ACTIVOS" localSheetId="40">#REF!</definedName>
    <definedName name="RECETAS_ACTIVOS" localSheetId="41">#REF!</definedName>
    <definedName name="RECETAS_ACTIVOS" localSheetId="42">#REF!</definedName>
    <definedName name="RECETAS_ACTIVOS" localSheetId="43">#REF!</definedName>
    <definedName name="RECETAS_ACTIVOS">#REF!</definedName>
    <definedName name="RECETAS_PENSIONISTAS" localSheetId="2">#REF!</definedName>
    <definedName name="RECETAS_PENSIONISTAS" localSheetId="3">#REF!</definedName>
    <definedName name="RECETAS_PENSIONISTAS" localSheetId="5">#REF!</definedName>
    <definedName name="RECETAS_PENSIONISTAS" localSheetId="6">#REF!</definedName>
    <definedName name="RECETAS_PENSIONISTAS" localSheetId="8">#REF!</definedName>
    <definedName name="RECETAS_PENSIONISTAS" localSheetId="9">#REF!</definedName>
    <definedName name="RECETAS_PENSIONISTAS" localSheetId="10">#REF!</definedName>
    <definedName name="RECETAS_PENSIONISTAS" localSheetId="11">#REF!</definedName>
    <definedName name="RECETAS_PENSIONISTAS" localSheetId="12">#REF!</definedName>
    <definedName name="RECETAS_PENSIONISTAS" localSheetId="13">#REF!</definedName>
    <definedName name="RECETAS_PENSIONISTAS" localSheetId="14">#REF!</definedName>
    <definedName name="RECETAS_PENSIONISTAS" localSheetId="16">#REF!</definedName>
    <definedName name="RECETAS_PENSIONISTAS" localSheetId="17">#REF!</definedName>
    <definedName name="RECETAS_PENSIONISTAS" localSheetId="22">#REF!</definedName>
    <definedName name="RECETAS_PENSIONISTAS" localSheetId="23">#REF!</definedName>
    <definedName name="RECETAS_PENSIONISTAS" localSheetId="27">#REF!</definedName>
    <definedName name="RECETAS_PENSIONISTAS" localSheetId="29">#REF!</definedName>
    <definedName name="RECETAS_PENSIONISTAS" localSheetId="30">#REF!</definedName>
    <definedName name="RECETAS_PENSIONISTAS" localSheetId="31">#REF!</definedName>
    <definedName name="RECETAS_PENSIONISTAS" localSheetId="32">#REF!</definedName>
    <definedName name="RECETAS_PENSIONISTAS" localSheetId="34">#REF!</definedName>
    <definedName name="RECETAS_PENSIONISTAS" localSheetId="35">#REF!</definedName>
    <definedName name="RECETAS_PENSIONISTAS" localSheetId="36">#REF!</definedName>
    <definedName name="RECETAS_PENSIONISTAS" localSheetId="37">#REF!</definedName>
    <definedName name="RECETAS_PENSIONISTAS" localSheetId="40">#REF!</definedName>
    <definedName name="RECETAS_PENSIONISTAS" localSheetId="41">#REF!</definedName>
    <definedName name="RECETAS_PENSIONISTAS" localSheetId="42">#REF!</definedName>
    <definedName name="RECETAS_PENSIONISTAS" localSheetId="43">#REF!</definedName>
    <definedName name="RECETAS_PENSIONISTAS">#REF!</definedName>
    <definedName name="RECETAS_TOTAL" localSheetId="2">#REF!</definedName>
    <definedName name="RECETAS_TOTAL" localSheetId="3">#REF!</definedName>
    <definedName name="RECETAS_TOTAL" localSheetId="5">#REF!</definedName>
    <definedName name="RECETAS_TOTAL" localSheetId="6">#REF!</definedName>
    <definedName name="RECETAS_TOTAL" localSheetId="8">#REF!</definedName>
    <definedName name="RECETAS_TOTAL" localSheetId="9">#REF!</definedName>
    <definedName name="RECETAS_TOTAL" localSheetId="10">#REF!</definedName>
    <definedName name="RECETAS_TOTAL" localSheetId="11">#REF!</definedName>
    <definedName name="RECETAS_TOTAL" localSheetId="12">#REF!</definedName>
    <definedName name="RECETAS_TOTAL" localSheetId="13">#REF!</definedName>
    <definedName name="RECETAS_TOTAL" localSheetId="14">#REF!</definedName>
    <definedName name="RECETAS_TOTAL" localSheetId="16">#REF!</definedName>
    <definedName name="RECETAS_TOTAL" localSheetId="17">#REF!</definedName>
    <definedName name="RECETAS_TOTAL" localSheetId="22">#REF!</definedName>
    <definedName name="RECETAS_TOTAL" localSheetId="23">#REF!</definedName>
    <definedName name="RECETAS_TOTAL" localSheetId="27">#REF!</definedName>
    <definedName name="RECETAS_TOTAL" localSheetId="29">#REF!</definedName>
    <definedName name="RECETAS_TOTAL" localSheetId="30">#REF!</definedName>
    <definedName name="RECETAS_TOTAL" localSheetId="31">#REF!</definedName>
    <definedName name="RECETAS_TOTAL" localSheetId="32">#REF!</definedName>
    <definedName name="RECETAS_TOTAL" localSheetId="34">#REF!</definedName>
    <definedName name="RECETAS_TOTAL" localSheetId="35">#REF!</definedName>
    <definedName name="RECETAS_TOTAL" localSheetId="36">#REF!</definedName>
    <definedName name="RECETAS_TOTAL" localSheetId="37">#REF!</definedName>
    <definedName name="RECETAS_TOTAL" localSheetId="40">#REF!</definedName>
    <definedName name="RECETAS_TOTAL" localSheetId="41">#REF!</definedName>
    <definedName name="RECETAS_TOTAL" localSheetId="42">#REF!</definedName>
    <definedName name="RECETAS_TOTAL" localSheetId="43">#REF!</definedName>
    <definedName name="RECETAS_TOTAL">#REF!</definedName>
    <definedName name="recursos" localSheetId="2">#REF!</definedName>
    <definedName name="recursos" localSheetId="3">#REF!</definedName>
    <definedName name="recursos" localSheetId="5">#REF!</definedName>
    <definedName name="recursos" localSheetId="6">#REF!</definedName>
    <definedName name="recursos" localSheetId="8">#REF!</definedName>
    <definedName name="recursos" localSheetId="9">#REF!</definedName>
    <definedName name="recursos" localSheetId="10">#REF!</definedName>
    <definedName name="recursos" localSheetId="11">#REF!</definedName>
    <definedName name="recursos" localSheetId="12">#REF!</definedName>
    <definedName name="recursos" localSheetId="13">#REF!</definedName>
    <definedName name="recursos" localSheetId="14">#REF!</definedName>
    <definedName name="recursos" localSheetId="16">#REF!</definedName>
    <definedName name="recursos" localSheetId="17">#REF!</definedName>
    <definedName name="recursos" localSheetId="22">#REF!</definedName>
    <definedName name="recursos" localSheetId="23">#REF!</definedName>
    <definedName name="recursos" localSheetId="27">#REF!</definedName>
    <definedName name="recursos" localSheetId="30">#REF!</definedName>
    <definedName name="recursos" localSheetId="31">#REF!</definedName>
    <definedName name="recursos" localSheetId="32">#REF!</definedName>
    <definedName name="recursos" localSheetId="34">#REF!</definedName>
    <definedName name="recursos" localSheetId="35">#REF!</definedName>
    <definedName name="recursos" localSheetId="36">#REF!</definedName>
    <definedName name="recursos" localSheetId="37">#REF!</definedName>
    <definedName name="recursos" localSheetId="40">#REF!</definedName>
    <definedName name="recursos" localSheetId="41">#REF!</definedName>
    <definedName name="recursos" localSheetId="42">#REF!</definedName>
    <definedName name="recursos">#REF!</definedName>
    <definedName name="RN" localSheetId="2">'[1]REGIONALIZACION ESTIMADA 1.990'!#REF!</definedName>
    <definedName name="RN" localSheetId="3">'[1]REGIONALIZACION ESTIMADA 1.990'!#REF!</definedName>
    <definedName name="RN" localSheetId="5">'[1]REGIONALIZACION ESTIMADA 1.990'!#REF!</definedName>
    <definedName name="RN" localSheetId="6">'[1]REGIONALIZACION ESTIMADA 1.990'!#REF!</definedName>
    <definedName name="RN" localSheetId="8">'[1]REGIONALIZACION ESTIMADA 1.990'!#REF!</definedName>
    <definedName name="RN" localSheetId="9">'[1]REGIONALIZACION ESTIMADA 1.990'!#REF!</definedName>
    <definedName name="RN" localSheetId="10">'[1]REGIONALIZACION ESTIMADA 1.990'!#REF!</definedName>
    <definedName name="RN" localSheetId="11">'[1]REGIONALIZACION ESTIMADA 1.990'!#REF!</definedName>
    <definedName name="RN" localSheetId="12">'[1]REGIONALIZACION ESTIMADA 1.990'!#REF!</definedName>
    <definedName name="RN" localSheetId="13">'[1]REGIONALIZACION ESTIMADA 1.990'!#REF!</definedName>
    <definedName name="RN" localSheetId="14">'[1]REGIONALIZACION ESTIMADA 1.990'!#REF!</definedName>
    <definedName name="RN" localSheetId="16">'[1]REGIONALIZACION ESTIMADA 1.990'!#REF!</definedName>
    <definedName name="RN" localSheetId="17">'[1]REGIONALIZACION ESTIMADA 1.990'!#REF!</definedName>
    <definedName name="RN" localSheetId="22">'[1]REGIONALIZACION ESTIMADA 1.990'!#REF!</definedName>
    <definedName name="RN" localSheetId="23">'[1]REGIONALIZACION ESTIMADA 1.990'!#REF!</definedName>
    <definedName name="RN" localSheetId="27">'[1]REGIONALIZACION ESTIMADA 1.990'!#REF!</definedName>
    <definedName name="RN" localSheetId="29">'[1]REGIONALIZACION ESTIMADA 1.990'!#REF!</definedName>
    <definedName name="RN" localSheetId="30">'[1]REGIONALIZACION ESTIMADA 1.990'!#REF!</definedName>
    <definedName name="RN" localSheetId="31">'[1]REGIONALIZACION ESTIMADA 1.990'!#REF!</definedName>
    <definedName name="RN" localSheetId="32">'[1]REGIONALIZACION ESTIMADA 1.990'!#REF!</definedName>
    <definedName name="RN" localSheetId="34">'[1]REGIONALIZACION ESTIMADA 1.990'!#REF!</definedName>
    <definedName name="RN" localSheetId="35">'[1]REGIONALIZACION ESTIMADA 1.990'!#REF!</definedName>
    <definedName name="RN" localSheetId="36">'[1]REGIONALIZACION ESTIMADA 1.990'!#REF!</definedName>
    <definedName name="RN" localSheetId="37">'[1]REGIONALIZACION ESTIMADA 1.990'!#REF!</definedName>
    <definedName name="RN" localSheetId="40">'[1]REGIONALIZACION ESTIMADA 1.990'!#REF!</definedName>
    <definedName name="RN" localSheetId="41">'[1]REGIONALIZACION ESTIMADA 1.990'!#REF!</definedName>
    <definedName name="RN" localSheetId="42">'[1]REGIONALIZACION ESTIMADA 1.990'!#REF!</definedName>
    <definedName name="RN" localSheetId="43">'[1]REGIONALIZACION ESTIMADA 1.990'!#REF!</definedName>
    <definedName name="RN">'[1]REGIONALIZACION ESTIMADA 1.990'!#REF!</definedName>
    <definedName name="ROT" localSheetId="2">'[1]REGIONALIZACION ESTIMADA 1.990'!#REF!</definedName>
    <definedName name="ROT" localSheetId="3">'[1]REGIONALIZACION ESTIMADA 1.990'!#REF!</definedName>
    <definedName name="ROT" localSheetId="5">'[1]REGIONALIZACION ESTIMADA 1.990'!#REF!</definedName>
    <definedName name="ROT" localSheetId="6">'[1]REGIONALIZACION ESTIMADA 1.990'!#REF!</definedName>
    <definedName name="ROT" localSheetId="8">'[1]REGIONALIZACION ESTIMADA 1.990'!#REF!</definedName>
    <definedName name="ROT" localSheetId="9">'[1]REGIONALIZACION ESTIMADA 1.990'!#REF!</definedName>
    <definedName name="ROT" localSheetId="10">'[1]REGIONALIZACION ESTIMADA 1.990'!#REF!</definedName>
    <definedName name="ROT" localSheetId="11">'[1]REGIONALIZACION ESTIMADA 1.990'!#REF!</definedName>
    <definedName name="ROT" localSheetId="12">'[1]REGIONALIZACION ESTIMADA 1.990'!#REF!</definedName>
    <definedName name="ROT" localSheetId="13">'[1]REGIONALIZACION ESTIMADA 1.990'!#REF!</definedName>
    <definedName name="ROT" localSheetId="14">'[1]REGIONALIZACION ESTIMADA 1.990'!#REF!</definedName>
    <definedName name="ROT" localSheetId="16">'[1]REGIONALIZACION ESTIMADA 1.990'!#REF!</definedName>
    <definedName name="ROT" localSheetId="17">'[1]REGIONALIZACION ESTIMADA 1.990'!#REF!</definedName>
    <definedName name="ROT" localSheetId="22">'[1]REGIONALIZACION ESTIMADA 1.990'!#REF!</definedName>
    <definedName name="ROT" localSheetId="23">'[1]REGIONALIZACION ESTIMADA 1.990'!#REF!</definedName>
    <definedName name="ROT" localSheetId="27">'[1]REGIONALIZACION ESTIMADA 1.990'!#REF!</definedName>
    <definedName name="ROT" localSheetId="29">'[1]REGIONALIZACION ESTIMADA 1.990'!#REF!</definedName>
    <definedName name="ROT" localSheetId="30">'[1]REGIONALIZACION ESTIMADA 1.990'!#REF!</definedName>
    <definedName name="ROT" localSheetId="31">'[1]REGIONALIZACION ESTIMADA 1.990'!#REF!</definedName>
    <definedName name="ROT" localSheetId="32">'[1]REGIONALIZACION ESTIMADA 1.990'!#REF!</definedName>
    <definedName name="ROT" localSheetId="34">'[1]REGIONALIZACION ESTIMADA 1.990'!#REF!</definedName>
    <definedName name="ROT" localSheetId="35">'[1]REGIONALIZACION ESTIMADA 1.990'!#REF!</definedName>
    <definedName name="ROT" localSheetId="36">'[1]REGIONALIZACION ESTIMADA 1.990'!#REF!</definedName>
    <definedName name="ROT" localSheetId="37">'[1]REGIONALIZACION ESTIMADA 1.990'!#REF!</definedName>
    <definedName name="ROT" localSheetId="40">'[1]REGIONALIZACION ESTIMADA 1.990'!#REF!</definedName>
    <definedName name="ROT" localSheetId="41">'[1]REGIONALIZACION ESTIMADA 1.990'!#REF!</definedName>
    <definedName name="ROT" localSheetId="42">'[1]REGIONALIZACION ESTIMADA 1.990'!#REF!</definedName>
    <definedName name="ROT" localSheetId="43">'[1]REGIONALIZACION ESTIMADA 1.990'!#REF!</definedName>
    <definedName name="ROT">'[1]REGIONALIZACION ESTIMADA 1.990'!#REF!</definedName>
    <definedName name="RRDD" localSheetId="2">#REF!</definedName>
    <definedName name="RRDD" localSheetId="3">#REF!</definedName>
    <definedName name="RRDD" localSheetId="5">#REF!</definedName>
    <definedName name="RRDD" localSheetId="6">#REF!</definedName>
    <definedName name="RRDD" localSheetId="8">#REF!</definedName>
    <definedName name="RRDD" localSheetId="9">#REF!</definedName>
    <definedName name="RRDD" localSheetId="10">#REF!</definedName>
    <definedName name="RRDD" localSheetId="11">#REF!</definedName>
    <definedName name="RRDD" localSheetId="12">#REF!</definedName>
    <definedName name="RRDD" localSheetId="13">#REF!</definedName>
    <definedName name="RRDD" localSheetId="14">#REF!</definedName>
    <definedName name="RRDD" localSheetId="16">#REF!</definedName>
    <definedName name="RRDD" localSheetId="17">#REF!</definedName>
    <definedName name="RRDD" localSheetId="22">#REF!</definedName>
    <definedName name="RRDD" localSheetId="23">#REF!</definedName>
    <definedName name="RRDD" localSheetId="27">#REF!</definedName>
    <definedName name="RRDD" localSheetId="30">#REF!</definedName>
    <definedName name="RRDD" localSheetId="31">#REF!</definedName>
    <definedName name="RRDD" localSheetId="32">#REF!</definedName>
    <definedName name="RRDD" localSheetId="34">#REF!</definedName>
    <definedName name="RRDD" localSheetId="35">#REF!</definedName>
    <definedName name="RRDD" localSheetId="36">#REF!</definedName>
    <definedName name="RRDD" localSheetId="37">#REF!</definedName>
    <definedName name="RRDD" localSheetId="40">#REF!</definedName>
    <definedName name="RRDD" localSheetId="41">#REF!</definedName>
    <definedName name="RRDD" localSheetId="42">#REF!</definedName>
    <definedName name="RRDD">#REF!</definedName>
    <definedName name="RREE" localSheetId="2">'[1]REGIONALIZACION ESTIMADA 1.990'!#REF!</definedName>
    <definedName name="RREE" localSheetId="3">'[1]REGIONALIZACION ESTIMADA 1.990'!#REF!</definedName>
    <definedName name="RREE" localSheetId="5">'[1]REGIONALIZACION ESTIMADA 1.990'!#REF!</definedName>
    <definedName name="RREE" localSheetId="6">'[1]REGIONALIZACION ESTIMADA 1.990'!#REF!</definedName>
    <definedName name="RREE" localSheetId="8">'[1]REGIONALIZACION ESTIMADA 1.990'!#REF!</definedName>
    <definedName name="RREE" localSheetId="9">'[1]REGIONALIZACION ESTIMADA 1.990'!#REF!</definedName>
    <definedName name="RREE" localSheetId="10">'[1]REGIONALIZACION ESTIMADA 1.990'!#REF!</definedName>
    <definedName name="RREE" localSheetId="11">'[1]REGIONALIZACION ESTIMADA 1.990'!#REF!</definedName>
    <definedName name="RREE" localSheetId="12">'[1]REGIONALIZACION ESTIMADA 1.990'!#REF!</definedName>
    <definedName name="RREE" localSheetId="13">'[1]REGIONALIZACION ESTIMADA 1.990'!#REF!</definedName>
    <definedName name="RREE" localSheetId="14">'[1]REGIONALIZACION ESTIMADA 1.990'!#REF!</definedName>
    <definedName name="RREE" localSheetId="16">'[1]REGIONALIZACION ESTIMADA 1.990'!#REF!</definedName>
    <definedName name="RREE" localSheetId="17">'[1]REGIONALIZACION ESTIMADA 1.990'!#REF!</definedName>
    <definedName name="RREE" localSheetId="22">'[1]REGIONALIZACION ESTIMADA 1.990'!#REF!</definedName>
    <definedName name="RREE" localSheetId="23">'[1]REGIONALIZACION ESTIMADA 1.990'!#REF!</definedName>
    <definedName name="RREE" localSheetId="27">'[1]REGIONALIZACION ESTIMADA 1.990'!#REF!</definedName>
    <definedName name="RREE" localSheetId="29">'[1]REGIONALIZACION ESTIMADA 1.990'!#REF!</definedName>
    <definedName name="RREE" localSheetId="30">'[1]REGIONALIZACION ESTIMADA 1.990'!#REF!</definedName>
    <definedName name="RREE" localSheetId="31">'[1]REGIONALIZACION ESTIMADA 1.990'!#REF!</definedName>
    <definedName name="RREE" localSheetId="32">'[1]REGIONALIZACION ESTIMADA 1.990'!#REF!</definedName>
    <definedName name="RREE" localSheetId="34">'[1]REGIONALIZACION ESTIMADA 1.990'!#REF!</definedName>
    <definedName name="RREE" localSheetId="35">'[1]REGIONALIZACION ESTIMADA 1.990'!#REF!</definedName>
    <definedName name="RREE" localSheetId="36">'[1]REGIONALIZACION ESTIMADA 1.990'!#REF!</definedName>
    <definedName name="RREE" localSheetId="37">'[1]REGIONALIZACION ESTIMADA 1.990'!#REF!</definedName>
    <definedName name="RREE" localSheetId="40">'[1]REGIONALIZACION ESTIMADA 1.990'!#REF!</definedName>
    <definedName name="RREE" localSheetId="41">'[1]REGIONALIZACION ESTIMADA 1.990'!#REF!</definedName>
    <definedName name="RREE" localSheetId="42">'[1]REGIONALIZACION ESTIMADA 1.990'!#REF!</definedName>
    <definedName name="RREE" localSheetId="43">'[1]REGIONALIZACION ESTIMADA 1.990'!#REF!</definedName>
    <definedName name="RREE">'[1]REGIONALIZACION ESTIMADA 1.990'!#REF!</definedName>
    <definedName name="rrr" localSheetId="2">#REF!</definedName>
    <definedName name="rrr" localSheetId="3">#REF!</definedName>
    <definedName name="rrr" localSheetId="5">#REF!</definedName>
    <definedName name="rrr" localSheetId="6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6">#REF!</definedName>
    <definedName name="rrr" localSheetId="17">#REF!</definedName>
    <definedName name="rrr" localSheetId="22">#REF!</definedName>
    <definedName name="rrr" localSheetId="23">#REF!</definedName>
    <definedName name="rrr" localSheetId="27">#REF!</definedName>
    <definedName name="rrr" localSheetId="30">#REF!</definedName>
    <definedName name="rrr" localSheetId="31">#REF!</definedName>
    <definedName name="rrr" localSheetId="32">#REF!</definedName>
    <definedName name="rrr" localSheetId="34">#REF!</definedName>
    <definedName name="rrr" localSheetId="35">#REF!</definedName>
    <definedName name="rrr" localSheetId="36">#REF!</definedName>
    <definedName name="rrr" localSheetId="37">#REF!</definedName>
    <definedName name="rrr" localSheetId="40">#REF!</definedName>
    <definedName name="rrr" localSheetId="41">#REF!</definedName>
    <definedName name="rrr" localSheetId="42">#REF!</definedName>
    <definedName name="rrr">#REF!</definedName>
    <definedName name="SECCION_26__AISNA" localSheetId="2">#REF!</definedName>
    <definedName name="SECCION_26__AISNA" localSheetId="3">#REF!</definedName>
    <definedName name="SECCION_26__AISNA" localSheetId="5">#REF!</definedName>
    <definedName name="SECCION_26__AISNA" localSheetId="6">#REF!</definedName>
    <definedName name="SECCION_26__AISNA" localSheetId="8">#REF!</definedName>
    <definedName name="SECCION_26__AISNA" localSheetId="9">#REF!</definedName>
    <definedName name="SECCION_26__AISNA" localSheetId="10">#REF!</definedName>
    <definedName name="SECCION_26__AISNA" localSheetId="11">#REF!</definedName>
    <definedName name="SECCION_26__AISNA" localSheetId="12">#REF!</definedName>
    <definedName name="SECCION_26__AISNA" localSheetId="13">#REF!</definedName>
    <definedName name="SECCION_26__AISNA" localSheetId="14">#REF!</definedName>
    <definedName name="SECCION_26__AISNA" localSheetId="16">#REF!</definedName>
    <definedName name="SECCION_26__AISNA" localSheetId="17">#REF!</definedName>
    <definedName name="SECCION_26__AISNA" localSheetId="22">#REF!</definedName>
    <definedName name="SECCION_26__AISNA" localSheetId="23">#REF!</definedName>
    <definedName name="SECCION_26__AISNA" localSheetId="27">#REF!</definedName>
    <definedName name="SECCION_26__AISNA" localSheetId="30">#REF!</definedName>
    <definedName name="SECCION_26__AISNA" localSheetId="31">#REF!</definedName>
    <definedName name="SECCION_26__AISNA" localSheetId="32">#REF!</definedName>
    <definedName name="SECCION_26__AISNA" localSheetId="34">#REF!</definedName>
    <definedName name="SECCION_26__AISNA" localSheetId="35">#REF!</definedName>
    <definedName name="SECCION_26__AISNA" localSheetId="36">#REF!</definedName>
    <definedName name="SECCION_26__AISNA" localSheetId="37">#REF!</definedName>
    <definedName name="SECCION_26__AISNA" localSheetId="40">#REF!</definedName>
    <definedName name="SECCION_26__AISNA" localSheetId="41">#REF!</definedName>
    <definedName name="SECCION_26__AISNA" localSheetId="42">#REF!</definedName>
    <definedName name="SECCION_26__AISNA">#REF!</definedName>
    <definedName name="SECCION_26__AISNA_BIS" localSheetId="2">#REF!</definedName>
    <definedName name="SECCION_26__AISNA_BIS" localSheetId="3">#REF!</definedName>
    <definedName name="SECCION_26__AISNA_BIS" localSheetId="5">#REF!</definedName>
    <definedName name="SECCION_26__AISNA_BIS" localSheetId="6">#REF!</definedName>
    <definedName name="SECCION_26__AISNA_BIS" localSheetId="8">#REF!</definedName>
    <definedName name="SECCION_26__AISNA_BIS" localSheetId="9">#REF!</definedName>
    <definedName name="SECCION_26__AISNA_BIS" localSheetId="10">#REF!</definedName>
    <definedName name="SECCION_26__AISNA_BIS" localSheetId="11">#REF!</definedName>
    <definedName name="SECCION_26__AISNA_BIS" localSheetId="12">#REF!</definedName>
    <definedName name="SECCION_26__AISNA_BIS" localSheetId="13">#REF!</definedName>
    <definedName name="SECCION_26__AISNA_BIS" localSheetId="14">#REF!</definedName>
    <definedName name="SECCION_26__AISNA_BIS" localSheetId="16">#REF!</definedName>
    <definedName name="SECCION_26__AISNA_BIS" localSheetId="17">#REF!</definedName>
    <definedName name="SECCION_26__AISNA_BIS" localSheetId="22">#REF!</definedName>
    <definedName name="SECCION_26__AISNA_BIS" localSheetId="23">#REF!</definedName>
    <definedName name="SECCION_26__AISNA_BIS" localSheetId="27">#REF!</definedName>
    <definedName name="SECCION_26__AISNA_BIS" localSheetId="30">#REF!</definedName>
    <definedName name="SECCION_26__AISNA_BIS" localSheetId="31">#REF!</definedName>
    <definedName name="SECCION_26__AISNA_BIS" localSheetId="32">#REF!</definedName>
    <definedName name="SECCION_26__AISNA_BIS" localSheetId="34">#REF!</definedName>
    <definedName name="SECCION_26__AISNA_BIS" localSheetId="35">#REF!</definedName>
    <definedName name="SECCION_26__AISNA_BIS" localSheetId="36">#REF!</definedName>
    <definedName name="SECCION_26__AISNA_BIS" localSheetId="37">#REF!</definedName>
    <definedName name="SECCION_26__AISNA_BIS" localSheetId="40">#REF!</definedName>
    <definedName name="SECCION_26__AISNA_BIS" localSheetId="41">#REF!</definedName>
    <definedName name="SECCION_26__AISNA_BIS" localSheetId="42">#REF!</definedName>
    <definedName name="SECCION_26__AISNA_BIS">#REF!</definedName>
    <definedName name="SECCION_26__PRODUCTOS_FARMACEÚTICOS_bis" localSheetId="2">#REF!</definedName>
    <definedName name="SECCION_26__PRODUCTOS_FARMACEÚTICOS_bis" localSheetId="3">#REF!</definedName>
    <definedName name="SECCION_26__PRODUCTOS_FARMACEÚTICOS_bis" localSheetId="5">#REF!</definedName>
    <definedName name="SECCION_26__PRODUCTOS_FARMACEÚTICOS_bis" localSheetId="6">#REF!</definedName>
    <definedName name="SECCION_26__PRODUCTOS_FARMACEÚTICOS_bis" localSheetId="8">#REF!</definedName>
    <definedName name="SECCION_26__PRODUCTOS_FARMACEÚTICOS_bis" localSheetId="9">#REF!</definedName>
    <definedName name="SECCION_26__PRODUCTOS_FARMACEÚTICOS_bis" localSheetId="10">#REF!</definedName>
    <definedName name="SECCION_26__PRODUCTOS_FARMACEÚTICOS_bis" localSheetId="11">#REF!</definedName>
    <definedName name="SECCION_26__PRODUCTOS_FARMACEÚTICOS_bis" localSheetId="12">#REF!</definedName>
    <definedName name="SECCION_26__PRODUCTOS_FARMACEÚTICOS_bis" localSheetId="13">#REF!</definedName>
    <definedName name="SECCION_26__PRODUCTOS_FARMACEÚTICOS_bis" localSheetId="14">#REF!</definedName>
    <definedName name="SECCION_26__PRODUCTOS_FARMACEÚTICOS_bis" localSheetId="16">#REF!</definedName>
    <definedName name="SECCION_26__PRODUCTOS_FARMACEÚTICOS_bis" localSheetId="17">#REF!</definedName>
    <definedName name="SECCION_26__PRODUCTOS_FARMACEÚTICOS_bis" localSheetId="22">#REF!</definedName>
    <definedName name="SECCION_26__PRODUCTOS_FARMACEÚTICOS_bis" localSheetId="23">#REF!</definedName>
    <definedName name="SECCION_26__PRODUCTOS_FARMACEÚTICOS_bis" localSheetId="27">#REF!</definedName>
    <definedName name="SECCION_26__PRODUCTOS_FARMACEÚTICOS_bis" localSheetId="30">#REF!</definedName>
    <definedName name="SECCION_26__PRODUCTOS_FARMACEÚTICOS_bis" localSheetId="31">#REF!</definedName>
    <definedName name="SECCION_26__PRODUCTOS_FARMACEÚTICOS_bis" localSheetId="32">#REF!</definedName>
    <definedName name="SECCION_26__PRODUCTOS_FARMACEÚTICOS_bis" localSheetId="34">#REF!</definedName>
    <definedName name="SECCION_26__PRODUCTOS_FARMACEÚTICOS_bis" localSheetId="35">#REF!</definedName>
    <definedName name="SECCION_26__PRODUCTOS_FARMACEÚTICOS_bis" localSheetId="36">#REF!</definedName>
    <definedName name="SECCION_26__PRODUCTOS_FARMACEÚTICOS_bis" localSheetId="37">#REF!</definedName>
    <definedName name="SECCION_26__PRODUCTOS_FARMACEÚTICOS_bis" localSheetId="40">#REF!</definedName>
    <definedName name="SECCION_26__PRODUCTOS_FARMACEÚTICOS_bis" localSheetId="41">#REF!</definedName>
    <definedName name="SECCION_26__PRODUCTOS_FARMACEÚTICOS_bis" localSheetId="42">#REF!</definedName>
    <definedName name="SECCION_26__PRODUCTOS_FARMACEÚTICOS_bis">#REF!</definedName>
    <definedName name="sencount" hidden="1">1</definedName>
    <definedName name="T4_" localSheetId="2">[9]trfaaeeccll!#REF!</definedName>
    <definedName name="T4_" localSheetId="3">[9]trfaaeeccll!#REF!</definedName>
    <definedName name="T4_" localSheetId="5">[9]trfaaeeccll!#REF!</definedName>
    <definedName name="T4_" localSheetId="6">[9]trfaaeeccll!#REF!</definedName>
    <definedName name="T4_" localSheetId="8">[9]trfaaeeccll!#REF!</definedName>
    <definedName name="T4_" localSheetId="9">[9]trfaaeeccll!#REF!</definedName>
    <definedName name="T4_" localSheetId="10">[9]trfaaeeccll!#REF!</definedName>
    <definedName name="T4_" localSheetId="11">[9]trfaaeeccll!#REF!</definedName>
    <definedName name="T4_" localSheetId="12">[9]trfaaeeccll!#REF!</definedName>
    <definedName name="T4_" localSheetId="13">[9]trfaaeeccll!#REF!</definedName>
    <definedName name="T4_" localSheetId="14">[9]trfaaeeccll!#REF!</definedName>
    <definedName name="T4_" localSheetId="16">[9]trfaaeeccll!#REF!</definedName>
    <definedName name="T4_" localSheetId="17">[9]trfaaeeccll!#REF!</definedName>
    <definedName name="T4_" localSheetId="22">[9]trfaaeeccll!#REF!</definedName>
    <definedName name="T4_" localSheetId="23">[9]trfaaeeccll!#REF!</definedName>
    <definedName name="T4_" localSheetId="27">[9]trfaaeeccll!#REF!</definedName>
    <definedName name="T4_" localSheetId="30">[9]trfaaeeccll!#REF!</definedName>
    <definedName name="T4_" localSheetId="31">[9]trfaaeeccll!#REF!</definedName>
    <definedName name="T4_" localSheetId="32">[9]trfaaeeccll!#REF!</definedName>
    <definedName name="T4_" localSheetId="34">[9]trfaaeeccll!#REF!</definedName>
    <definedName name="T4_" localSheetId="35">[9]trfaaeeccll!#REF!</definedName>
    <definedName name="T4_" localSheetId="36">[9]trfaaeeccll!#REF!</definedName>
    <definedName name="T4_" localSheetId="37">[9]trfaaeeccll!#REF!</definedName>
    <definedName name="T4_" localSheetId="40">[9]trfaaeeccll!#REF!</definedName>
    <definedName name="T4_" localSheetId="41">[9]trfaaeeccll!#REF!</definedName>
    <definedName name="T4_" localSheetId="42">[9]trfaaeeccll!#REF!</definedName>
    <definedName name="T4_">[9]trfaaeeccll!#REF!</definedName>
    <definedName name="T7_" localSheetId="2">[9]trfaaeeccll!#REF!</definedName>
    <definedName name="T7_" localSheetId="3">[9]trfaaeeccll!#REF!</definedName>
    <definedName name="T7_" localSheetId="5">[9]trfaaeeccll!#REF!</definedName>
    <definedName name="T7_" localSheetId="6">[9]trfaaeeccll!#REF!</definedName>
    <definedName name="T7_" localSheetId="8">[9]trfaaeeccll!#REF!</definedName>
    <definedName name="T7_" localSheetId="9">[9]trfaaeeccll!#REF!</definedName>
    <definedName name="T7_" localSheetId="10">[9]trfaaeeccll!#REF!</definedName>
    <definedName name="T7_" localSheetId="11">[9]trfaaeeccll!#REF!</definedName>
    <definedName name="T7_" localSheetId="12">[9]trfaaeeccll!#REF!</definedName>
    <definedName name="T7_" localSheetId="13">[9]trfaaeeccll!#REF!</definedName>
    <definedName name="T7_" localSheetId="14">[9]trfaaeeccll!#REF!</definedName>
    <definedName name="T7_" localSheetId="16">[9]trfaaeeccll!#REF!</definedName>
    <definedName name="T7_" localSheetId="17">[9]trfaaeeccll!#REF!</definedName>
    <definedName name="T7_" localSheetId="22">[9]trfaaeeccll!#REF!</definedName>
    <definedName name="T7_" localSheetId="23">[9]trfaaeeccll!#REF!</definedName>
    <definedName name="T7_" localSheetId="27">[9]trfaaeeccll!#REF!</definedName>
    <definedName name="T7_" localSheetId="30">[9]trfaaeeccll!#REF!</definedName>
    <definedName name="T7_" localSheetId="31">[9]trfaaeeccll!#REF!</definedName>
    <definedName name="T7_" localSheetId="32">[9]trfaaeeccll!#REF!</definedName>
    <definedName name="T7_" localSheetId="34">[9]trfaaeeccll!#REF!</definedName>
    <definedName name="T7_" localSheetId="35">[9]trfaaeeccll!#REF!</definedName>
    <definedName name="T7_" localSheetId="36">[9]trfaaeeccll!#REF!</definedName>
    <definedName name="T7_" localSheetId="37">[9]trfaaeeccll!#REF!</definedName>
    <definedName name="T7_" localSheetId="40">[9]trfaaeeccll!#REF!</definedName>
    <definedName name="T7_" localSheetId="41">[9]trfaaeeccll!#REF!</definedName>
    <definedName name="T7_" localSheetId="42">[9]trfaaeeccll!#REF!</definedName>
    <definedName name="T7_">[9]trfaaeeccll!#REF!</definedName>
    <definedName name="TC" localSheetId="2">[9]trfaaeeccll!#REF!</definedName>
    <definedName name="TC" localSheetId="3">[9]trfaaeeccll!#REF!</definedName>
    <definedName name="TC" localSheetId="5">[9]trfaaeeccll!#REF!</definedName>
    <definedName name="TC" localSheetId="6">[9]trfaaeeccll!#REF!</definedName>
    <definedName name="TC" localSheetId="8">[9]trfaaeeccll!#REF!</definedName>
    <definedName name="TC" localSheetId="9">[9]trfaaeeccll!#REF!</definedName>
    <definedName name="TC" localSheetId="10">[9]trfaaeeccll!#REF!</definedName>
    <definedName name="TC" localSheetId="11">[9]trfaaeeccll!#REF!</definedName>
    <definedName name="TC" localSheetId="12">[9]trfaaeeccll!#REF!</definedName>
    <definedName name="TC" localSheetId="13">[9]trfaaeeccll!#REF!</definedName>
    <definedName name="TC" localSheetId="14">[9]trfaaeeccll!#REF!</definedName>
    <definedName name="TC" localSheetId="16">[9]trfaaeeccll!#REF!</definedName>
    <definedName name="TC" localSheetId="17">[9]trfaaeeccll!#REF!</definedName>
    <definedName name="TC" localSheetId="22">[9]trfaaeeccll!#REF!</definedName>
    <definedName name="TC" localSheetId="23">[9]trfaaeeccll!#REF!</definedName>
    <definedName name="TC" localSheetId="27">[9]trfaaeeccll!#REF!</definedName>
    <definedName name="TC" localSheetId="30">[9]trfaaeeccll!#REF!</definedName>
    <definedName name="TC" localSheetId="31">[9]trfaaeeccll!#REF!</definedName>
    <definedName name="TC" localSheetId="32">[9]trfaaeeccll!#REF!</definedName>
    <definedName name="TC" localSheetId="34">[9]trfaaeeccll!#REF!</definedName>
    <definedName name="TC" localSheetId="35">[9]trfaaeeccll!#REF!</definedName>
    <definedName name="TC" localSheetId="36">[9]trfaaeeccll!#REF!</definedName>
    <definedName name="TC" localSheetId="37">[9]trfaaeeccll!#REF!</definedName>
    <definedName name="TC" localSheetId="40">[9]trfaaeeccll!#REF!</definedName>
    <definedName name="TC" localSheetId="41">[9]trfaaeeccll!#REF!</definedName>
    <definedName name="TC" localSheetId="42">[9]trfaaeeccll!#REF!</definedName>
    <definedName name="TC">[9]trfaaeeccll!#REF!</definedName>
    <definedName name="_xlnm.Print_Titles" localSheetId="7">'1.6.1 Tabacos (I)'!$A:$A</definedName>
    <definedName name="_xlnm.Print_Titles" localSheetId="8">'1.6.1 Tabacos (II)'!$A:$A</definedName>
    <definedName name="_xlnm.Print_Titles" localSheetId="9">'1.6.1 Tabacos (III)'!$A:$A</definedName>
    <definedName name="_xlnm.Print_Titles" localSheetId="10">'1.6.1 Tabacos (IV)'!$A:$A</definedName>
    <definedName name="_xlnm.Print_Titles" localSheetId="11">'1.6.1 Tabacos (V) '!$A:$A</definedName>
    <definedName name="_xlnm.Print_Titles" localSheetId="12">'1.6.1 Tabacos (VI)'!$A:$A</definedName>
    <definedName name="_xlnm.Print_Titles" localSheetId="13">'1.6.1 Tabacos (VII)'!$A:$A</definedName>
    <definedName name="_xlnm.Print_Titles" localSheetId="15">'1.7.1 Hidrocarburos (I) '!$A:$H</definedName>
    <definedName name="_xlnm.Print_Titles" localSheetId="16">'1.7.1 Hidrocarburos (II)'!$A:$C</definedName>
    <definedName name="TOTAL">#N/A</definedName>
    <definedName name="tramos_2_99" localSheetId="2">#REF!</definedName>
    <definedName name="tramos_2_99" localSheetId="3">#REF!</definedName>
    <definedName name="tramos_2_99" localSheetId="5">#REF!</definedName>
    <definedName name="tramos_2_99" localSheetId="6">#REF!</definedName>
    <definedName name="tramos_2_99" localSheetId="8">#REF!</definedName>
    <definedName name="tramos_2_99" localSheetId="9">#REF!</definedName>
    <definedName name="tramos_2_99" localSheetId="10">#REF!</definedName>
    <definedName name="tramos_2_99" localSheetId="11">#REF!</definedName>
    <definedName name="tramos_2_99" localSheetId="12">#REF!</definedName>
    <definedName name="tramos_2_99" localSheetId="13">#REF!</definedName>
    <definedName name="tramos_2_99" localSheetId="14">#REF!</definedName>
    <definedName name="tramos_2_99" localSheetId="16">#REF!</definedName>
    <definedName name="tramos_2_99" localSheetId="17">#REF!</definedName>
    <definedName name="tramos_2_99" localSheetId="22">#REF!</definedName>
    <definedName name="tramos_2_99" localSheetId="23">#REF!</definedName>
    <definedName name="tramos_2_99" localSheetId="27">#REF!</definedName>
    <definedName name="tramos_2_99" localSheetId="30">#REF!</definedName>
    <definedName name="tramos_2_99" localSheetId="31">#REF!</definedName>
    <definedName name="tramos_2_99" localSheetId="32">#REF!</definedName>
    <definedName name="tramos_2_99" localSheetId="34">#REF!</definedName>
    <definedName name="tramos_2_99" localSheetId="35">#REF!</definedName>
    <definedName name="tramos_2_99" localSheetId="36">#REF!</definedName>
    <definedName name="tramos_2_99" localSheetId="37">#REF!</definedName>
    <definedName name="tramos_2_99" localSheetId="40">#REF!</definedName>
    <definedName name="tramos_2_99" localSheetId="41">#REF!</definedName>
    <definedName name="tramos_2_99" localSheetId="42">#REF!</definedName>
    <definedName name="tramos_2_99">#REF!</definedName>
    <definedName name="tramos_3_99" localSheetId="2">#REF!</definedName>
    <definedName name="tramos_3_99" localSheetId="3">#REF!</definedName>
    <definedName name="tramos_3_99" localSheetId="5">#REF!</definedName>
    <definedName name="tramos_3_99" localSheetId="6">#REF!</definedName>
    <definedName name="tramos_3_99" localSheetId="8">#REF!</definedName>
    <definedName name="tramos_3_99" localSheetId="9">#REF!</definedName>
    <definedName name="tramos_3_99" localSheetId="10">#REF!</definedName>
    <definedName name="tramos_3_99" localSheetId="11">#REF!</definedName>
    <definedName name="tramos_3_99" localSheetId="12">#REF!</definedName>
    <definedName name="tramos_3_99" localSheetId="13">#REF!</definedName>
    <definedName name="tramos_3_99" localSheetId="14">#REF!</definedName>
    <definedName name="tramos_3_99" localSheetId="16">#REF!</definedName>
    <definedName name="tramos_3_99" localSheetId="17">#REF!</definedName>
    <definedName name="tramos_3_99" localSheetId="22">#REF!</definedName>
    <definedName name="tramos_3_99" localSheetId="23">#REF!</definedName>
    <definedName name="tramos_3_99" localSheetId="27">#REF!</definedName>
    <definedName name="tramos_3_99" localSheetId="30">#REF!</definedName>
    <definedName name="tramos_3_99" localSheetId="31">#REF!</definedName>
    <definedName name="tramos_3_99" localSheetId="32">#REF!</definedName>
    <definedName name="tramos_3_99" localSheetId="34">#REF!</definedName>
    <definedName name="tramos_3_99" localSheetId="35">#REF!</definedName>
    <definedName name="tramos_3_99" localSheetId="36">#REF!</definedName>
    <definedName name="tramos_3_99" localSheetId="37">#REF!</definedName>
    <definedName name="tramos_3_99" localSheetId="40">#REF!</definedName>
    <definedName name="tramos_3_99" localSheetId="41">#REF!</definedName>
    <definedName name="tramos_3_99" localSheetId="42">#REF!</definedName>
    <definedName name="tramos_3_99">#REF!</definedName>
    <definedName name="tramos99" localSheetId="2">#REF!</definedName>
    <definedName name="tramos99" localSheetId="3">#REF!</definedName>
    <definedName name="tramos99" localSheetId="5">#REF!</definedName>
    <definedName name="tramos99" localSheetId="6">#REF!</definedName>
    <definedName name="tramos99" localSheetId="8">#REF!</definedName>
    <definedName name="tramos99" localSheetId="9">#REF!</definedName>
    <definedName name="tramos99" localSheetId="10">#REF!</definedName>
    <definedName name="tramos99" localSheetId="11">#REF!</definedName>
    <definedName name="tramos99" localSheetId="12">#REF!</definedName>
    <definedName name="tramos99" localSheetId="13">#REF!</definedName>
    <definedName name="tramos99" localSheetId="14">#REF!</definedName>
    <definedName name="tramos99" localSheetId="16">#REF!</definedName>
    <definedName name="tramos99" localSheetId="17">#REF!</definedName>
    <definedName name="tramos99" localSheetId="22">#REF!</definedName>
    <definedName name="tramos99" localSheetId="23">#REF!</definedName>
    <definedName name="tramos99" localSheetId="27">#REF!</definedName>
    <definedName name="tramos99" localSheetId="30">#REF!</definedName>
    <definedName name="tramos99" localSheetId="31">#REF!</definedName>
    <definedName name="tramos99" localSheetId="32">#REF!</definedName>
    <definedName name="tramos99" localSheetId="34">#REF!</definedName>
    <definedName name="tramos99" localSheetId="35">#REF!</definedName>
    <definedName name="tramos99" localSheetId="36">#REF!</definedName>
    <definedName name="tramos99" localSheetId="37">#REF!</definedName>
    <definedName name="tramos99" localSheetId="40">#REF!</definedName>
    <definedName name="tramos99" localSheetId="41">#REF!</definedName>
    <definedName name="tramos99" localSheetId="42">#REF!</definedName>
    <definedName name="tramos99">#REF!</definedName>
    <definedName name="TSC" localSheetId="2">[9]trfaaeeccll!#REF!</definedName>
    <definedName name="TSC" localSheetId="3">[9]trfaaeeccll!#REF!</definedName>
    <definedName name="TSC" localSheetId="5">[9]trfaaeeccll!#REF!</definedName>
    <definedName name="TSC" localSheetId="6">[9]trfaaeeccll!#REF!</definedName>
    <definedName name="TSC" localSheetId="8">[9]trfaaeeccll!#REF!</definedName>
    <definedName name="TSC" localSheetId="9">[9]trfaaeeccll!#REF!</definedName>
    <definedName name="TSC" localSheetId="10">[9]trfaaeeccll!#REF!</definedName>
    <definedName name="TSC" localSheetId="11">[9]trfaaeeccll!#REF!</definedName>
    <definedName name="TSC" localSheetId="12">[9]trfaaeeccll!#REF!</definedName>
    <definedName name="TSC" localSheetId="13">[9]trfaaeeccll!#REF!</definedName>
    <definedName name="TSC" localSheetId="14">[9]trfaaeeccll!#REF!</definedName>
    <definedName name="TSC" localSheetId="16">[9]trfaaeeccll!#REF!</definedName>
    <definedName name="TSC" localSheetId="17">[9]trfaaeeccll!#REF!</definedName>
    <definedName name="TSC" localSheetId="22">[9]trfaaeeccll!#REF!</definedName>
    <definedName name="TSC" localSheetId="23">[9]trfaaeeccll!#REF!</definedName>
    <definedName name="TSC" localSheetId="27">[9]trfaaeeccll!#REF!</definedName>
    <definedName name="TSC" localSheetId="30">[9]trfaaeeccll!#REF!</definedName>
    <definedName name="TSC" localSheetId="31">[9]trfaaeeccll!#REF!</definedName>
    <definedName name="TSC" localSheetId="32">[9]trfaaeeccll!#REF!</definedName>
    <definedName name="TSC" localSheetId="34">[9]trfaaeeccll!#REF!</definedName>
    <definedName name="TSC" localSheetId="35">[9]trfaaeeccll!#REF!</definedName>
    <definedName name="TSC" localSheetId="36">[9]trfaaeeccll!#REF!</definedName>
    <definedName name="TSC" localSheetId="37">[9]trfaaeeccll!#REF!</definedName>
    <definedName name="TSC" localSheetId="40">[9]trfaaeeccll!#REF!</definedName>
    <definedName name="TSC" localSheetId="41">[9]trfaaeeccll!#REF!</definedName>
    <definedName name="TSC" localSheetId="42">[9]trfaaeeccll!#REF!</definedName>
    <definedName name="TSC">[9]trfaaeeccll!#REF!</definedName>
    <definedName name="TUNED">#N/A</definedName>
    <definedName name="U">#N/A</definedName>
    <definedName name="UPM">#N/A</definedName>
    <definedName name="V" localSheetId="2">'[1]REGIONALIZACION ESTIMADA 1.990'!#REF!</definedName>
    <definedName name="V" localSheetId="3">'[1]REGIONALIZACION ESTIMADA 1.990'!#REF!</definedName>
    <definedName name="V" localSheetId="5">'[1]REGIONALIZACION ESTIMADA 1.990'!#REF!</definedName>
    <definedName name="V" localSheetId="6">'[1]REGIONALIZACION ESTIMADA 1.990'!#REF!</definedName>
    <definedName name="V" localSheetId="8">'[1]REGIONALIZACION ESTIMADA 1.990'!#REF!</definedName>
    <definedName name="V" localSheetId="9">'[1]REGIONALIZACION ESTIMADA 1.990'!#REF!</definedName>
    <definedName name="V" localSheetId="10">'[1]REGIONALIZACION ESTIMADA 1.990'!#REF!</definedName>
    <definedName name="V" localSheetId="11">'[1]REGIONALIZACION ESTIMADA 1.990'!#REF!</definedName>
    <definedName name="V" localSheetId="12">'[1]REGIONALIZACION ESTIMADA 1.990'!#REF!</definedName>
    <definedName name="V" localSheetId="13">'[1]REGIONALIZACION ESTIMADA 1.990'!#REF!</definedName>
    <definedName name="V" localSheetId="14">'[1]REGIONALIZACION ESTIMADA 1.990'!#REF!</definedName>
    <definedName name="V" localSheetId="16">'[1]REGIONALIZACION ESTIMADA 1.990'!#REF!</definedName>
    <definedName name="V" localSheetId="17">'[1]REGIONALIZACION ESTIMADA 1.990'!#REF!</definedName>
    <definedName name="V" localSheetId="22">'[1]REGIONALIZACION ESTIMADA 1.990'!#REF!</definedName>
    <definedName name="V" localSheetId="23">'[1]REGIONALIZACION ESTIMADA 1.990'!#REF!</definedName>
    <definedName name="V" localSheetId="27">'[1]REGIONALIZACION ESTIMADA 1.990'!#REF!</definedName>
    <definedName name="V" localSheetId="29">'[1]REGIONALIZACION ESTIMADA 1.990'!#REF!</definedName>
    <definedName name="V" localSheetId="30">'[1]REGIONALIZACION ESTIMADA 1.990'!#REF!</definedName>
    <definedName name="V" localSheetId="31">'[1]REGIONALIZACION ESTIMADA 1.990'!#REF!</definedName>
    <definedName name="V" localSheetId="32">'[1]REGIONALIZACION ESTIMADA 1.990'!#REF!</definedName>
    <definedName name="V" localSheetId="34">'[1]REGIONALIZACION ESTIMADA 1.990'!#REF!</definedName>
    <definedName name="V" localSheetId="35">'[1]REGIONALIZACION ESTIMADA 1.990'!#REF!</definedName>
    <definedName name="V" localSheetId="36">'[1]REGIONALIZACION ESTIMADA 1.990'!#REF!</definedName>
    <definedName name="V" localSheetId="37">'[1]REGIONALIZACION ESTIMADA 1.990'!#REF!</definedName>
    <definedName name="V" localSheetId="40">'[1]REGIONALIZACION ESTIMADA 1.990'!#REF!</definedName>
    <definedName name="V" localSheetId="41">'[1]REGIONALIZACION ESTIMADA 1.990'!#REF!</definedName>
    <definedName name="V" localSheetId="42">'[1]REGIONALIZACION ESTIMADA 1.990'!#REF!</definedName>
    <definedName name="V" localSheetId="43">'[1]REGIONALIZACION ESTIMADA 1.990'!#REF!</definedName>
    <definedName name="V">'[1]REGIONALIZACION ESTIMADA 1.990'!#REF!</definedName>
    <definedName name="VV" localSheetId="2">'[1]REGIONALIZACION ESTIMADA 1.990'!#REF!</definedName>
    <definedName name="VV" localSheetId="3">'[1]REGIONALIZACION ESTIMADA 1.990'!#REF!</definedName>
    <definedName name="VV" localSheetId="5">'[1]REGIONALIZACION ESTIMADA 1.990'!#REF!</definedName>
    <definedName name="VV" localSheetId="6">'[1]REGIONALIZACION ESTIMADA 1.990'!#REF!</definedName>
    <definedName name="VV" localSheetId="8">'[1]REGIONALIZACION ESTIMADA 1.990'!#REF!</definedName>
    <definedName name="VV" localSheetId="9">'[1]REGIONALIZACION ESTIMADA 1.990'!#REF!</definedName>
    <definedName name="VV" localSheetId="10">'[1]REGIONALIZACION ESTIMADA 1.990'!#REF!</definedName>
    <definedName name="VV" localSheetId="11">'[1]REGIONALIZACION ESTIMADA 1.990'!#REF!</definedName>
    <definedName name="VV" localSheetId="12">'[1]REGIONALIZACION ESTIMADA 1.990'!#REF!</definedName>
    <definedName name="VV" localSheetId="13">'[1]REGIONALIZACION ESTIMADA 1.990'!#REF!</definedName>
    <definedName name="VV" localSheetId="14">'[1]REGIONALIZACION ESTIMADA 1.990'!#REF!</definedName>
    <definedName name="VV" localSheetId="16">'[1]REGIONALIZACION ESTIMADA 1.990'!#REF!</definedName>
    <definedName name="VV" localSheetId="17">'[1]REGIONALIZACION ESTIMADA 1.990'!#REF!</definedName>
    <definedName name="VV" localSheetId="22">'[1]REGIONALIZACION ESTIMADA 1.990'!#REF!</definedName>
    <definedName name="VV" localSheetId="23">'[1]REGIONALIZACION ESTIMADA 1.990'!#REF!</definedName>
    <definedName name="VV" localSheetId="27">'[1]REGIONALIZACION ESTIMADA 1.990'!#REF!</definedName>
    <definedName name="VV" localSheetId="29">'[1]REGIONALIZACION ESTIMADA 1.990'!#REF!</definedName>
    <definedName name="VV" localSheetId="30">'[1]REGIONALIZACION ESTIMADA 1.990'!#REF!</definedName>
    <definedName name="VV" localSheetId="31">'[1]REGIONALIZACION ESTIMADA 1.990'!#REF!</definedName>
    <definedName name="VV" localSheetId="32">'[1]REGIONALIZACION ESTIMADA 1.990'!#REF!</definedName>
    <definedName name="VV" localSheetId="34">'[1]REGIONALIZACION ESTIMADA 1.990'!#REF!</definedName>
    <definedName name="VV" localSheetId="35">'[1]REGIONALIZACION ESTIMADA 1.990'!#REF!</definedName>
    <definedName name="VV" localSheetId="36">'[1]REGIONALIZACION ESTIMADA 1.990'!#REF!</definedName>
    <definedName name="VV" localSheetId="37">'[1]REGIONALIZACION ESTIMADA 1.990'!#REF!</definedName>
    <definedName name="VV" localSheetId="40">'[1]REGIONALIZACION ESTIMADA 1.990'!#REF!</definedName>
    <definedName name="VV" localSheetId="41">'[1]REGIONALIZACION ESTIMADA 1.990'!#REF!</definedName>
    <definedName name="VV" localSheetId="42">'[1]REGIONALIZACION ESTIMADA 1.990'!#REF!</definedName>
    <definedName name="VV" localSheetId="43">'[1]REGIONALIZACION ESTIMADA 1.990'!#REF!</definedName>
    <definedName name="VV">'[1]REGIONALIZACION ESTIMADA 1.990'!#REF!</definedName>
    <definedName name="www" localSheetId="2">#REF!</definedName>
    <definedName name="www" localSheetId="3">#REF!</definedName>
    <definedName name="www" localSheetId="5">#REF!</definedName>
    <definedName name="www" localSheetId="6">#REF!</definedName>
    <definedName name="www" localSheetId="8">#REF!</definedName>
    <definedName name="www" localSheetId="9">#REF!</definedName>
    <definedName name="www" localSheetId="10">#REF!</definedName>
    <definedName name="www" localSheetId="11">#REF!</definedName>
    <definedName name="www" localSheetId="12">#REF!</definedName>
    <definedName name="www" localSheetId="13">#REF!</definedName>
    <definedName name="www" localSheetId="14">#REF!</definedName>
    <definedName name="www" localSheetId="16">#REF!</definedName>
    <definedName name="www" localSheetId="17">#REF!</definedName>
    <definedName name="www" localSheetId="22">#REF!</definedName>
    <definedName name="www" localSheetId="23">#REF!</definedName>
    <definedName name="www" localSheetId="27">#REF!</definedName>
    <definedName name="www" localSheetId="30">#REF!</definedName>
    <definedName name="www" localSheetId="31">#REF!</definedName>
    <definedName name="www" localSheetId="32">#REF!</definedName>
    <definedName name="www" localSheetId="34">#REF!</definedName>
    <definedName name="www" localSheetId="35">#REF!</definedName>
    <definedName name="www" localSheetId="36">#REF!</definedName>
    <definedName name="www" localSheetId="37">#REF!</definedName>
    <definedName name="www" localSheetId="40">#REF!</definedName>
    <definedName name="www" localSheetId="41">#REF!</definedName>
    <definedName name="www" localSheetId="42">#REF!</definedName>
    <definedName name="www">#REF!</definedName>
    <definedName name="XX" localSheetId="2">#REF!</definedName>
    <definedName name="XX" localSheetId="3">#REF!</definedName>
    <definedName name="XX" localSheetId="5">#REF!</definedName>
    <definedName name="XX" localSheetId="6">#REF!</definedName>
    <definedName name="XX" localSheetId="8">#REF!</definedName>
    <definedName name="XX" localSheetId="9">#REF!</definedName>
    <definedName name="XX" localSheetId="10">#REF!</definedName>
    <definedName name="XX" localSheetId="11">#REF!</definedName>
    <definedName name="XX" localSheetId="12">#REF!</definedName>
    <definedName name="XX" localSheetId="13">#REF!</definedName>
    <definedName name="XX" localSheetId="14">#REF!</definedName>
    <definedName name="XX" localSheetId="16">#REF!</definedName>
    <definedName name="XX" localSheetId="17">#REF!</definedName>
    <definedName name="XX" localSheetId="22">#REF!</definedName>
    <definedName name="XX" localSheetId="23">#REF!</definedName>
    <definedName name="XX" localSheetId="27">#REF!</definedName>
    <definedName name="XX" localSheetId="30">#REF!</definedName>
    <definedName name="XX" localSheetId="31">#REF!</definedName>
    <definedName name="XX" localSheetId="32">#REF!</definedName>
    <definedName name="XX" localSheetId="34">#REF!</definedName>
    <definedName name="XX" localSheetId="35">#REF!</definedName>
    <definedName name="XX" localSheetId="36">#REF!</definedName>
    <definedName name="XX" localSheetId="37">#REF!</definedName>
    <definedName name="XX" localSheetId="40">#REF!</definedName>
    <definedName name="XX" localSheetId="41">#REF!</definedName>
    <definedName name="XX" localSheetId="42">#REF!</definedName>
    <definedName name="XX">#REF!</definedName>
    <definedName name="XXX" localSheetId="2">#REF!</definedName>
    <definedName name="XXX" localSheetId="3">#REF!</definedName>
    <definedName name="XXX" localSheetId="5">#REF!</definedName>
    <definedName name="XXX" localSheetId="6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6">#REF!</definedName>
    <definedName name="XXX" localSheetId="17">#REF!</definedName>
    <definedName name="XXX" localSheetId="22">#REF!</definedName>
    <definedName name="XXX" localSheetId="23">#REF!</definedName>
    <definedName name="XXX" localSheetId="27">#REF!</definedName>
    <definedName name="XXX" localSheetId="30">#REF!</definedName>
    <definedName name="XXX" localSheetId="31">#REF!</definedName>
    <definedName name="XXX" localSheetId="32">#REF!</definedName>
    <definedName name="XXX" localSheetId="34">#REF!</definedName>
    <definedName name="XXX" localSheetId="35">#REF!</definedName>
    <definedName name="XXX" localSheetId="36">#REF!</definedName>
    <definedName name="XXX" localSheetId="37">#REF!</definedName>
    <definedName name="XXX" localSheetId="40">#REF!</definedName>
    <definedName name="XXX" localSheetId="41">#REF!</definedName>
    <definedName name="XXX" localSheetId="42">#REF!</definedName>
    <definedName name="XXX">#REF!</definedName>
    <definedName name="XXXX" localSheetId="2">#REF!</definedName>
    <definedName name="XXXX" localSheetId="3">#REF!</definedName>
    <definedName name="XXXX" localSheetId="5">#REF!</definedName>
    <definedName name="XXXX" localSheetId="6">#REF!</definedName>
    <definedName name="XXXX" localSheetId="8">#REF!</definedName>
    <definedName name="XXXX" localSheetId="9">#REF!</definedName>
    <definedName name="XXXX" localSheetId="10">#REF!</definedName>
    <definedName name="XXXX" localSheetId="11">#REF!</definedName>
    <definedName name="XXXX" localSheetId="12">#REF!</definedName>
    <definedName name="XXXX" localSheetId="13">#REF!</definedName>
    <definedName name="XXXX" localSheetId="14">#REF!</definedName>
    <definedName name="XXXX" localSheetId="16">#REF!</definedName>
    <definedName name="XXXX" localSheetId="17">#REF!</definedName>
    <definedName name="XXXX" localSheetId="22">#REF!</definedName>
    <definedName name="XXXX" localSheetId="23">#REF!</definedName>
    <definedName name="XXXX" localSheetId="27">#REF!</definedName>
    <definedName name="XXXX" localSheetId="30">#REF!</definedName>
    <definedName name="XXXX" localSheetId="31">#REF!</definedName>
    <definedName name="XXXX" localSheetId="32">#REF!</definedName>
    <definedName name="XXXX" localSheetId="34">#REF!</definedName>
    <definedName name="XXXX" localSheetId="35">#REF!</definedName>
    <definedName name="XXXX" localSheetId="36">#REF!</definedName>
    <definedName name="XXXX" localSheetId="37">#REF!</definedName>
    <definedName name="XXXX" localSheetId="40">#REF!</definedName>
    <definedName name="XXXX" localSheetId="41">#REF!</definedName>
    <definedName name="XXXX" localSheetId="42">#REF!</definedName>
    <definedName name="XXXX">#REF!</definedName>
    <definedName name="XXXXXX" localSheetId="2">#REF!</definedName>
    <definedName name="XXXXXX" localSheetId="3">#REF!</definedName>
    <definedName name="XXXXXX" localSheetId="5">#REF!</definedName>
    <definedName name="XXXXXX" localSheetId="6">#REF!</definedName>
    <definedName name="XXXXXX" localSheetId="8">#REF!</definedName>
    <definedName name="XXXXXX" localSheetId="9">#REF!</definedName>
    <definedName name="XXXXXX" localSheetId="10">#REF!</definedName>
    <definedName name="XXXXXX" localSheetId="11">#REF!</definedName>
    <definedName name="XXXXXX" localSheetId="12">#REF!</definedName>
    <definedName name="XXXXXX" localSheetId="13">#REF!</definedName>
    <definedName name="XXXXXX" localSheetId="14">#REF!</definedName>
    <definedName name="XXXXXX" localSheetId="16">#REF!</definedName>
    <definedName name="XXXXXX" localSheetId="17">#REF!</definedName>
    <definedName name="XXXXXX" localSheetId="22">#REF!</definedName>
    <definedName name="XXXXXX" localSheetId="23">#REF!</definedName>
    <definedName name="XXXXXX" localSheetId="27">#REF!</definedName>
    <definedName name="XXXXXX" localSheetId="30">#REF!</definedName>
    <definedName name="XXXXXX" localSheetId="31">#REF!</definedName>
    <definedName name="XXXXXX" localSheetId="32">#REF!</definedName>
    <definedName name="XXXXXX" localSheetId="34">#REF!</definedName>
    <definedName name="XXXXXX" localSheetId="35">#REF!</definedName>
    <definedName name="XXXXXX" localSheetId="36">#REF!</definedName>
    <definedName name="XXXXXX" localSheetId="37">#REF!</definedName>
    <definedName name="XXXXXX" localSheetId="40">#REF!</definedName>
    <definedName name="XXXXXX" localSheetId="41">#REF!</definedName>
    <definedName name="XXXXXX" localSheetId="42">#REF!</definedName>
    <definedName name="XXXXXX">#REF!</definedName>
    <definedName name="YY" localSheetId="2">#REF!</definedName>
    <definedName name="YY" localSheetId="3">#REF!</definedName>
    <definedName name="YY" localSheetId="5">#REF!</definedName>
    <definedName name="YY" localSheetId="6">#REF!</definedName>
    <definedName name="YY" localSheetId="8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6">#REF!</definedName>
    <definedName name="YY" localSheetId="17">#REF!</definedName>
    <definedName name="YY" localSheetId="22">#REF!</definedName>
    <definedName name="YY" localSheetId="23">#REF!</definedName>
    <definedName name="YY" localSheetId="27">#REF!</definedName>
    <definedName name="YY" localSheetId="30">#REF!</definedName>
    <definedName name="YY" localSheetId="31">#REF!</definedName>
    <definedName name="YY" localSheetId="32">#REF!</definedName>
    <definedName name="YY" localSheetId="34">#REF!</definedName>
    <definedName name="YY" localSheetId="35">#REF!</definedName>
    <definedName name="YY" localSheetId="36">#REF!</definedName>
    <definedName name="YY" localSheetId="37">#REF!</definedName>
    <definedName name="YY" localSheetId="40">#REF!</definedName>
    <definedName name="YY" localSheetId="41">#REF!</definedName>
    <definedName name="YY" localSheetId="42">#REF!</definedName>
    <definedName name="YY">#REF!</definedName>
    <definedName name="YYY" localSheetId="2">#REF!</definedName>
    <definedName name="YYY" localSheetId="3">#REF!</definedName>
    <definedName name="YYY" localSheetId="5">#REF!</definedName>
    <definedName name="YYY" localSheetId="6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6">#REF!</definedName>
    <definedName name="YYY" localSheetId="17">#REF!</definedName>
    <definedName name="YYY" localSheetId="22">#REF!</definedName>
    <definedName name="YYY" localSheetId="23">#REF!</definedName>
    <definedName name="YYY" localSheetId="27">#REF!</definedName>
    <definedName name="YYY" localSheetId="30">#REF!</definedName>
    <definedName name="YYY" localSheetId="31">#REF!</definedName>
    <definedName name="YYY" localSheetId="32">#REF!</definedName>
    <definedName name="YYY" localSheetId="34">#REF!</definedName>
    <definedName name="YYY" localSheetId="35">#REF!</definedName>
    <definedName name="YYY" localSheetId="36">#REF!</definedName>
    <definedName name="YYY" localSheetId="37">#REF!</definedName>
    <definedName name="YYY" localSheetId="40">#REF!</definedName>
    <definedName name="YYY" localSheetId="41">#REF!</definedName>
    <definedName name="YYY" localSheetId="42">#REF!</definedName>
    <definedName name="YYY">#REF!</definedName>
    <definedName name="YYYY" localSheetId="2">#REF!</definedName>
    <definedName name="YYYY" localSheetId="3">#REF!</definedName>
    <definedName name="YYYY" localSheetId="5">#REF!</definedName>
    <definedName name="YYYY" localSheetId="6">#REF!</definedName>
    <definedName name="YYYY" localSheetId="8">#REF!</definedName>
    <definedName name="YYYY" localSheetId="9">#REF!</definedName>
    <definedName name="YYYY" localSheetId="10">#REF!</definedName>
    <definedName name="YYYY" localSheetId="11">#REF!</definedName>
    <definedName name="YYYY" localSheetId="12">#REF!</definedName>
    <definedName name="YYYY" localSheetId="13">#REF!</definedName>
    <definedName name="YYYY" localSheetId="14">#REF!</definedName>
    <definedName name="YYYY" localSheetId="16">#REF!</definedName>
    <definedName name="YYYY" localSheetId="17">#REF!</definedName>
    <definedName name="YYYY" localSheetId="22">#REF!</definedName>
    <definedName name="YYYY" localSheetId="23">#REF!</definedName>
    <definedName name="YYYY" localSheetId="27">#REF!</definedName>
    <definedName name="YYYY" localSheetId="30">#REF!</definedName>
    <definedName name="YYYY" localSheetId="31">#REF!</definedName>
    <definedName name="YYYY" localSheetId="32">#REF!</definedName>
    <definedName name="YYYY" localSheetId="34">#REF!</definedName>
    <definedName name="YYYY" localSheetId="35">#REF!</definedName>
    <definedName name="YYYY" localSheetId="36">#REF!</definedName>
    <definedName name="YYYY" localSheetId="37">#REF!</definedName>
    <definedName name="YYYY" localSheetId="40">#REF!</definedName>
    <definedName name="YYYY" localSheetId="41">#REF!</definedName>
    <definedName name="YYYY" localSheetId="42">#REF!</definedName>
    <definedName name="YYYY">#REF!</definedName>
    <definedName name="YYYYY" localSheetId="2">#REF!</definedName>
    <definedName name="YYYYY" localSheetId="3">#REF!</definedName>
    <definedName name="YYYYY" localSheetId="5">#REF!</definedName>
    <definedName name="YYYYY" localSheetId="6">#REF!</definedName>
    <definedName name="YYYYY" localSheetId="8">#REF!</definedName>
    <definedName name="YYYYY" localSheetId="9">#REF!</definedName>
    <definedName name="YYYYY" localSheetId="10">#REF!</definedName>
    <definedName name="YYYYY" localSheetId="11">#REF!</definedName>
    <definedName name="YYYYY" localSheetId="12">#REF!</definedName>
    <definedName name="YYYYY" localSheetId="13">#REF!</definedName>
    <definedName name="YYYYY" localSheetId="14">#REF!</definedName>
    <definedName name="YYYYY" localSheetId="16">#REF!</definedName>
    <definedName name="YYYYY" localSheetId="17">#REF!</definedName>
    <definedName name="YYYYY" localSheetId="22">#REF!</definedName>
    <definedName name="YYYYY" localSheetId="23">#REF!</definedName>
    <definedName name="YYYYY" localSheetId="27">#REF!</definedName>
    <definedName name="YYYYY" localSheetId="30">#REF!</definedName>
    <definedName name="YYYYY" localSheetId="31">#REF!</definedName>
    <definedName name="YYYYY" localSheetId="32">#REF!</definedName>
    <definedName name="YYYYY" localSheetId="34">#REF!</definedName>
    <definedName name="YYYYY" localSheetId="35">#REF!</definedName>
    <definedName name="YYYYY" localSheetId="36">#REF!</definedName>
    <definedName name="YYYYY" localSheetId="37">#REF!</definedName>
    <definedName name="YYYYY" localSheetId="40">#REF!</definedName>
    <definedName name="YYYYY" localSheetId="41">#REF!</definedName>
    <definedName name="YYYYY" localSheetId="42">#REF!</definedName>
    <definedName name="YYYYY">#REF!</definedName>
    <definedName name="YYYYYY" localSheetId="2">#REF!</definedName>
    <definedName name="YYYYYY" localSheetId="3">#REF!</definedName>
    <definedName name="YYYYYY" localSheetId="5">#REF!</definedName>
    <definedName name="YYYYYY" localSheetId="6">#REF!</definedName>
    <definedName name="YYYYYY" localSheetId="8">#REF!</definedName>
    <definedName name="YYYYYY" localSheetId="9">#REF!</definedName>
    <definedName name="YYYYYY" localSheetId="10">#REF!</definedName>
    <definedName name="YYYYYY" localSheetId="11">#REF!</definedName>
    <definedName name="YYYYYY" localSheetId="12">#REF!</definedName>
    <definedName name="YYYYYY" localSheetId="13">#REF!</definedName>
    <definedName name="YYYYYY" localSheetId="14">#REF!</definedName>
    <definedName name="YYYYYY" localSheetId="16">#REF!</definedName>
    <definedName name="YYYYYY" localSheetId="17">#REF!</definedName>
    <definedName name="YYYYYY" localSheetId="22">#REF!</definedName>
    <definedName name="YYYYYY" localSheetId="23">#REF!</definedName>
    <definedName name="YYYYYY" localSheetId="27">#REF!</definedName>
    <definedName name="YYYYYY" localSheetId="30">#REF!</definedName>
    <definedName name="YYYYYY" localSheetId="31">#REF!</definedName>
    <definedName name="YYYYYY" localSheetId="32">#REF!</definedName>
    <definedName name="YYYYYY" localSheetId="34">#REF!</definedName>
    <definedName name="YYYYYY" localSheetId="35">#REF!</definedName>
    <definedName name="YYYYYY" localSheetId="36">#REF!</definedName>
    <definedName name="YYYYYY" localSheetId="37">#REF!</definedName>
    <definedName name="YYYYYY" localSheetId="40">#REF!</definedName>
    <definedName name="YYYYYY" localSheetId="41">#REF!</definedName>
    <definedName name="YYYYYY" localSheetId="42">#REF!</definedName>
    <definedName name="YYYYYY">#REF!</definedName>
    <definedName name="YYYYYYY" localSheetId="2">#REF!</definedName>
    <definedName name="YYYYYYY" localSheetId="3">#REF!</definedName>
    <definedName name="YYYYYYY" localSheetId="5">#REF!</definedName>
    <definedName name="YYYYYYY" localSheetId="6">#REF!</definedName>
    <definedName name="YYYYYYY" localSheetId="8">#REF!</definedName>
    <definedName name="YYYYYYY" localSheetId="9">#REF!</definedName>
    <definedName name="YYYYYYY" localSheetId="10">#REF!</definedName>
    <definedName name="YYYYYYY" localSheetId="11">#REF!</definedName>
    <definedName name="YYYYYYY" localSheetId="12">#REF!</definedName>
    <definedName name="YYYYYYY" localSheetId="13">#REF!</definedName>
    <definedName name="YYYYYYY" localSheetId="14">#REF!</definedName>
    <definedName name="YYYYYYY" localSheetId="16">#REF!</definedName>
    <definedName name="YYYYYYY" localSheetId="17">#REF!</definedName>
    <definedName name="YYYYYYY" localSheetId="22">#REF!</definedName>
    <definedName name="YYYYYYY" localSheetId="23">#REF!</definedName>
    <definedName name="YYYYYYY" localSheetId="27">#REF!</definedName>
    <definedName name="YYYYYYY" localSheetId="30">#REF!</definedName>
    <definedName name="YYYYYYY" localSheetId="31">#REF!</definedName>
    <definedName name="YYYYYYY" localSheetId="32">#REF!</definedName>
    <definedName name="YYYYYYY" localSheetId="34">#REF!</definedName>
    <definedName name="YYYYYYY" localSheetId="35">#REF!</definedName>
    <definedName name="YYYYYYY" localSheetId="36">#REF!</definedName>
    <definedName name="YYYYYYY" localSheetId="37">#REF!</definedName>
    <definedName name="YYYYYYY" localSheetId="40">#REF!</definedName>
    <definedName name="YYYYYYY" localSheetId="41">#REF!</definedName>
    <definedName name="YYYYYYY" localSheetId="42">#REF!</definedName>
    <definedName name="YYYYYYY">#REF!</definedName>
    <definedName name="YYYYYYYYY" localSheetId="2">#REF!</definedName>
    <definedName name="YYYYYYYYY" localSheetId="3">#REF!</definedName>
    <definedName name="YYYYYYYYY" localSheetId="5">#REF!</definedName>
    <definedName name="YYYYYYYYY" localSheetId="6">#REF!</definedName>
    <definedName name="YYYYYYYYY" localSheetId="8">#REF!</definedName>
    <definedName name="YYYYYYYYY" localSheetId="9">#REF!</definedName>
    <definedName name="YYYYYYYYY" localSheetId="10">#REF!</definedName>
    <definedName name="YYYYYYYYY" localSheetId="11">#REF!</definedName>
    <definedName name="YYYYYYYYY" localSheetId="12">#REF!</definedName>
    <definedName name="YYYYYYYYY" localSheetId="13">#REF!</definedName>
    <definedName name="YYYYYYYYY" localSheetId="14">#REF!</definedName>
    <definedName name="YYYYYYYYY" localSheetId="16">#REF!</definedName>
    <definedName name="YYYYYYYYY" localSheetId="17">#REF!</definedName>
    <definedName name="YYYYYYYYY" localSheetId="22">#REF!</definedName>
    <definedName name="YYYYYYYYY" localSheetId="23">#REF!</definedName>
    <definedName name="YYYYYYYYY" localSheetId="27">#REF!</definedName>
    <definedName name="YYYYYYYYY" localSheetId="30">#REF!</definedName>
    <definedName name="YYYYYYYYY" localSheetId="31">#REF!</definedName>
    <definedName name="YYYYYYYYY" localSheetId="32">#REF!</definedName>
    <definedName name="YYYYYYYYY" localSheetId="34">#REF!</definedName>
    <definedName name="YYYYYYYYY" localSheetId="35">#REF!</definedName>
    <definedName name="YYYYYYYYY" localSheetId="36">#REF!</definedName>
    <definedName name="YYYYYYYYY" localSheetId="37">#REF!</definedName>
    <definedName name="YYYYYYYYY" localSheetId="40">#REF!</definedName>
    <definedName name="YYYYYYYYY" localSheetId="41">#REF!</definedName>
    <definedName name="YYYYYYYYY" localSheetId="42">#REF!</definedName>
    <definedName name="YYYYYYYYY">#REF!</definedName>
  </definedNames>
  <calcPr calcId="162913"/>
</workbook>
</file>

<file path=xl/calcChain.xml><?xml version="1.0" encoding="utf-8"?>
<calcChain xmlns="http://schemas.openxmlformats.org/spreadsheetml/2006/main">
  <c r="K27" i="87" l="1"/>
  <c r="F27" i="87"/>
  <c r="K26" i="87"/>
  <c r="F26" i="87"/>
  <c r="K25" i="87"/>
  <c r="F25" i="87"/>
  <c r="K24" i="87"/>
  <c r="F24" i="87"/>
  <c r="K22" i="87"/>
  <c r="F22" i="87"/>
  <c r="K21" i="87"/>
  <c r="F21" i="87"/>
  <c r="K20" i="87"/>
  <c r="F20" i="87"/>
  <c r="K19" i="87"/>
  <c r="F19" i="87"/>
  <c r="K18" i="87"/>
  <c r="F18" i="87"/>
  <c r="K17" i="87"/>
  <c r="F17" i="87"/>
  <c r="K16" i="87"/>
  <c r="F16" i="87"/>
  <c r="I28" i="87"/>
  <c r="K15" i="87"/>
  <c r="E28" i="87"/>
  <c r="K14" i="87"/>
  <c r="F14" i="87"/>
  <c r="K13" i="87"/>
  <c r="J28" i="87"/>
  <c r="H28" i="87"/>
  <c r="G28" i="87"/>
  <c r="D28" i="87"/>
  <c r="F13" i="87"/>
  <c r="B28" i="87"/>
  <c r="K28" i="87" l="1"/>
  <c r="F15" i="87"/>
  <c r="C28" i="87"/>
  <c r="F28" i="87" l="1"/>
  <c r="F26" i="86"/>
  <c r="K25" i="86"/>
  <c r="K22" i="86"/>
  <c r="F19" i="86"/>
  <c r="J28" i="86"/>
  <c r="F15" i="86"/>
  <c r="K14" i="86"/>
  <c r="F14" i="86"/>
  <c r="F27" i="85"/>
  <c r="F21" i="85"/>
  <c r="F20" i="85"/>
  <c r="F19" i="85"/>
  <c r="F18" i="85"/>
  <c r="C28" i="85"/>
  <c r="D28" i="86" l="1"/>
  <c r="I28" i="86"/>
  <c r="F18" i="86"/>
  <c r="K18" i="86"/>
  <c r="F20" i="86"/>
  <c r="K20" i="86"/>
  <c r="F21" i="86"/>
  <c r="K21" i="86"/>
  <c r="F24" i="86"/>
  <c r="K24" i="86"/>
  <c r="F25" i="86"/>
  <c r="B28" i="86"/>
  <c r="F27" i="86"/>
  <c r="K27" i="86"/>
  <c r="G28" i="86"/>
  <c r="K15" i="86"/>
  <c r="F22" i="86"/>
  <c r="E28" i="86"/>
  <c r="F13" i="86"/>
  <c r="H28" i="86"/>
  <c r="F16" i="86"/>
  <c r="K16" i="86"/>
  <c r="F17" i="86"/>
  <c r="K17" i="86"/>
  <c r="K19" i="86"/>
  <c r="K26" i="86"/>
  <c r="K13" i="86"/>
  <c r="C28" i="86"/>
  <c r="E28" i="85"/>
  <c r="F17" i="85"/>
  <c r="F26" i="85"/>
  <c r="B28" i="85"/>
  <c r="D28" i="85"/>
  <c r="F14" i="85"/>
  <c r="F15" i="85"/>
  <c r="F16" i="85"/>
  <c r="F22" i="85"/>
  <c r="F24" i="85"/>
  <c r="F25" i="85"/>
  <c r="F13" i="85"/>
  <c r="G25" i="28"/>
  <c r="J25" i="28" s="1"/>
  <c r="G24" i="28"/>
  <c r="J24" i="28" s="1"/>
  <c r="G19" i="28"/>
  <c r="J19" i="28" s="1"/>
  <c r="G15" i="28"/>
  <c r="J15" i="28" s="1"/>
  <c r="G11" i="28"/>
  <c r="J11" i="28" s="1"/>
  <c r="G8" i="28" l="1"/>
  <c r="J8" i="28" s="1"/>
  <c r="G9" i="28"/>
  <c r="J9" i="28" s="1"/>
  <c r="G10" i="28"/>
  <c r="J10" i="28" s="1"/>
  <c r="G13" i="28"/>
  <c r="J13" i="28" s="1"/>
  <c r="G14" i="28"/>
  <c r="J14" i="28" s="1"/>
  <c r="G17" i="28"/>
  <c r="J17" i="28" s="1"/>
  <c r="G18" i="28"/>
  <c r="J18" i="28" s="1"/>
  <c r="G21" i="28"/>
  <c r="J21" i="28" s="1"/>
  <c r="G22" i="28"/>
  <c r="J22" i="28" s="1"/>
  <c r="F28" i="85"/>
  <c r="G12" i="28"/>
  <c r="J12" i="28" s="1"/>
  <c r="G16" i="28"/>
  <c r="J16" i="28" s="1"/>
  <c r="G20" i="28"/>
  <c r="J20" i="28" s="1"/>
  <c r="F28" i="86"/>
  <c r="K28" i="86"/>
  <c r="I22" i="67" l="1"/>
  <c r="I19" i="67"/>
  <c r="I18" i="67"/>
  <c r="I17" i="67"/>
  <c r="I16" i="67"/>
  <c r="I15" i="67"/>
  <c r="I14" i="67"/>
  <c r="I13" i="67"/>
  <c r="I12" i="67"/>
  <c r="I11" i="67"/>
  <c r="I10" i="67"/>
  <c r="I9" i="67"/>
  <c r="H25" i="29"/>
  <c r="H23" i="29"/>
  <c r="H20" i="29"/>
  <c r="H18" i="29"/>
  <c r="H16" i="29"/>
  <c r="J25" i="81"/>
  <c r="J21" i="81"/>
  <c r="J19" i="81"/>
  <c r="J15" i="81"/>
  <c r="J13" i="81"/>
  <c r="K17" i="84"/>
  <c r="F16" i="84"/>
  <c r="K13" i="84"/>
  <c r="K27" i="82"/>
  <c r="K26" i="30"/>
  <c r="K21" i="30"/>
  <c r="F21" i="30"/>
  <c r="K16" i="30"/>
  <c r="K13" i="30"/>
  <c r="F13" i="30"/>
  <c r="G13" i="85" s="1"/>
  <c r="G21" i="85" l="1"/>
  <c r="J24" i="81"/>
  <c r="F20" i="30"/>
  <c r="K20" i="30"/>
  <c r="F25" i="30"/>
  <c r="K25" i="30"/>
  <c r="F27" i="30"/>
  <c r="K15" i="82"/>
  <c r="K19" i="82"/>
  <c r="F24" i="82"/>
  <c r="F13" i="84"/>
  <c r="L13" i="87" s="1"/>
  <c r="K19" i="84"/>
  <c r="F20" i="84"/>
  <c r="K21" i="84"/>
  <c r="F26" i="84"/>
  <c r="K27" i="84"/>
  <c r="K15" i="84"/>
  <c r="F24" i="84"/>
  <c r="K25" i="84"/>
  <c r="J16" i="81"/>
  <c r="J17" i="81"/>
  <c r="J18" i="81"/>
  <c r="J27" i="81"/>
  <c r="H12" i="29"/>
  <c r="H13" i="29"/>
  <c r="H15" i="29"/>
  <c r="F19" i="30"/>
  <c r="K13" i="82"/>
  <c r="K14" i="82"/>
  <c r="F16" i="82"/>
  <c r="K16" i="82"/>
  <c r="F17" i="82"/>
  <c r="K17" i="82"/>
  <c r="F18" i="82"/>
  <c r="K18" i="82"/>
  <c r="F20" i="82"/>
  <c r="K20" i="82"/>
  <c r="F21" i="82"/>
  <c r="K21" i="82"/>
  <c r="F22" i="82"/>
  <c r="K22" i="82"/>
  <c r="F26" i="82"/>
  <c r="K26" i="82"/>
  <c r="F27" i="82"/>
  <c r="L27" i="86" s="1"/>
  <c r="F13" i="82"/>
  <c r="L13" i="86" s="1"/>
  <c r="F14" i="82"/>
  <c r="F15" i="30"/>
  <c r="F24" i="30"/>
  <c r="K24" i="30"/>
  <c r="F22" i="30"/>
  <c r="K22" i="30"/>
  <c r="F16" i="30"/>
  <c r="G16" i="85" s="1"/>
  <c r="F17" i="30"/>
  <c r="K17" i="30"/>
  <c r="F18" i="30"/>
  <c r="K18" i="30"/>
  <c r="K19" i="30"/>
  <c r="F26" i="30"/>
  <c r="G26" i="85" s="1"/>
  <c r="K27" i="30"/>
  <c r="F15" i="82"/>
  <c r="L15" i="86" s="1"/>
  <c r="F19" i="82"/>
  <c r="L19" i="86" s="1"/>
  <c r="F14" i="84"/>
  <c r="K14" i="84"/>
  <c r="F18" i="84"/>
  <c r="K18" i="84"/>
  <c r="F22" i="84"/>
  <c r="K22" i="84"/>
  <c r="K26" i="84"/>
  <c r="J20" i="81"/>
  <c r="J26" i="81"/>
  <c r="H17" i="29"/>
  <c r="H19" i="29"/>
  <c r="H21" i="29"/>
  <c r="H24" i="29"/>
  <c r="H26" i="29"/>
  <c r="F14" i="30"/>
  <c r="K14" i="30"/>
  <c r="K15" i="30"/>
  <c r="K24" i="82"/>
  <c r="F25" i="82"/>
  <c r="K25" i="82"/>
  <c r="F15" i="84"/>
  <c r="K16" i="84"/>
  <c r="L16" i="87" s="1"/>
  <c r="F17" i="84"/>
  <c r="L17" i="87" s="1"/>
  <c r="F19" i="84"/>
  <c r="L19" i="87" s="1"/>
  <c r="K20" i="84"/>
  <c r="F21" i="84"/>
  <c r="L21" i="87" s="1"/>
  <c r="K24" i="84"/>
  <c r="F25" i="84"/>
  <c r="F27" i="84"/>
  <c r="L27" i="87" s="1"/>
  <c r="J14" i="81"/>
  <c r="J22" i="81"/>
  <c r="H14" i="29"/>
  <c r="L14" i="87" l="1"/>
  <c r="L25" i="87"/>
  <c r="L20" i="87"/>
  <c r="L22" i="87"/>
  <c r="L26" i="87"/>
  <c r="G27" i="85"/>
  <c r="G20" i="85"/>
  <c r="L15" i="87"/>
  <c r="L14" i="86"/>
  <c r="L24" i="87"/>
  <c r="L24" i="86"/>
  <c r="L18" i="87"/>
  <c r="G17" i="85"/>
  <c r="L26" i="86"/>
  <c r="L21" i="86"/>
  <c r="L16" i="86"/>
  <c r="G19" i="85"/>
  <c r="L25" i="86"/>
  <c r="G14" i="85"/>
  <c r="G25" i="85"/>
  <c r="G18" i="85"/>
  <c r="G24" i="85"/>
  <c r="L22" i="86"/>
  <c r="L20" i="86"/>
  <c r="L17" i="86"/>
  <c r="G15" i="85"/>
  <c r="G22" i="85"/>
  <c r="L18" i="8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L28" i="87" l="1"/>
  <c r="L28" i="86"/>
  <c r="G28" i="85"/>
  <c r="L28" i="81"/>
  <c r="D28" i="81"/>
  <c r="E28" i="81"/>
  <c r="H28" i="81"/>
  <c r="I28" i="81"/>
  <c r="J28" i="81"/>
  <c r="K28" i="81"/>
  <c r="K28" i="84" l="1"/>
  <c r="J28" i="84"/>
  <c r="I28" i="84"/>
  <c r="F28" i="84"/>
  <c r="E28" i="84"/>
  <c r="D28" i="84"/>
  <c r="D28" i="82"/>
  <c r="E28" i="82"/>
  <c r="F28" i="82"/>
  <c r="I28" i="82"/>
  <c r="J28" i="82"/>
  <c r="K28" i="82"/>
  <c r="D28" i="30"/>
  <c r="E28" i="30"/>
  <c r="F28" i="30"/>
  <c r="I28" i="30"/>
  <c r="J28" i="30"/>
  <c r="K28" i="30"/>
  <c r="G28" i="82" l="1"/>
  <c r="H28" i="82"/>
  <c r="G28" i="81"/>
  <c r="C28" i="81"/>
  <c r="G28" i="84"/>
  <c r="F28" i="81"/>
  <c r="H28" i="84"/>
  <c r="B28" i="81"/>
  <c r="B28" i="82"/>
  <c r="C28" i="84"/>
  <c r="B28" i="84"/>
  <c r="C28" i="82"/>
  <c r="H27" i="80" l="1"/>
  <c r="E27" i="80"/>
  <c r="D27" i="80"/>
  <c r="J27" i="80"/>
  <c r="C27" i="80"/>
  <c r="G27" i="80"/>
  <c r="B27" i="80"/>
  <c r="F27" i="80" l="1"/>
  <c r="H12" i="23" l="1"/>
  <c r="H28" i="30" l="1"/>
  <c r="G28" i="30"/>
  <c r="B27" i="29" l="1"/>
  <c r="C27" i="29"/>
  <c r="D27" i="29"/>
  <c r="E27" i="29"/>
  <c r="F27" i="29"/>
  <c r="G27" i="29"/>
  <c r="I27" i="80" l="1"/>
  <c r="H27" i="29"/>
  <c r="B28" i="30"/>
  <c r="C28" i="30"/>
  <c r="J9" i="45" l="1"/>
  <c r="H23" i="67"/>
  <c r="G23" i="67"/>
  <c r="I23" i="67"/>
  <c r="E23" i="67"/>
  <c r="I29" i="40"/>
  <c r="F29" i="40"/>
  <c r="E29" i="40"/>
  <c r="D29" i="40"/>
  <c r="C29" i="40"/>
  <c r="C21" i="36"/>
  <c r="B21" i="36"/>
  <c r="H9" i="23"/>
  <c r="F23" i="72" l="1"/>
  <c r="B23" i="72"/>
  <c r="C24" i="71"/>
  <c r="D24" i="71"/>
  <c r="C26" i="66" l="1"/>
  <c r="D26" i="66"/>
  <c r="B26" i="66"/>
  <c r="C23" i="66"/>
  <c r="B23" i="66"/>
  <c r="B27" i="66" l="1"/>
  <c r="C27" i="66"/>
  <c r="D23" i="66"/>
  <c r="D27" i="66" s="1"/>
  <c r="C23" i="43"/>
  <c r="E23" i="43"/>
  <c r="F23" i="43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8" i="45"/>
  <c r="C23" i="45"/>
  <c r="D23" i="45"/>
  <c r="E23" i="45"/>
  <c r="F23" i="45"/>
  <c r="G23" i="45"/>
  <c r="H23" i="45"/>
  <c r="I23" i="45"/>
  <c r="B23" i="45"/>
  <c r="J23" i="45" l="1"/>
  <c r="B29" i="40"/>
  <c r="C23" i="65"/>
  <c r="B23" i="65"/>
  <c r="C23" i="64"/>
  <c r="B23" i="64"/>
  <c r="C24" i="63" l="1"/>
  <c r="D24" i="63"/>
  <c r="E24" i="63"/>
  <c r="F24" i="63"/>
  <c r="G24" i="63"/>
  <c r="B24" i="63"/>
  <c r="C26" i="28" l="1"/>
  <c r="D26" i="28"/>
  <c r="E26" i="28"/>
  <c r="F26" i="28"/>
  <c r="H26" i="28"/>
  <c r="I26" i="28"/>
  <c r="B26" i="28"/>
  <c r="C23" i="28"/>
  <c r="D23" i="28"/>
  <c r="F23" i="28"/>
  <c r="H23" i="28"/>
  <c r="I23" i="28"/>
  <c r="G26" i="28" l="1"/>
  <c r="D27" i="28"/>
  <c r="I27" i="28"/>
  <c r="H27" i="28"/>
  <c r="F27" i="28"/>
  <c r="C27" i="28"/>
  <c r="J26" i="28"/>
  <c r="C27" i="23"/>
  <c r="D27" i="23"/>
  <c r="F27" i="23"/>
  <c r="G27" i="23"/>
  <c r="B27" i="23"/>
  <c r="C24" i="23"/>
  <c r="D24" i="23"/>
  <c r="F24" i="23"/>
  <c r="G24" i="23"/>
  <c r="B24" i="23"/>
  <c r="H26" i="23"/>
  <c r="H25" i="23"/>
  <c r="H23" i="23"/>
  <c r="H22" i="23"/>
  <c r="H21" i="23"/>
  <c r="H20" i="23"/>
  <c r="H19" i="23"/>
  <c r="H18" i="23"/>
  <c r="H17" i="23"/>
  <c r="H16" i="23"/>
  <c r="H15" i="23"/>
  <c r="H14" i="23"/>
  <c r="H13" i="23"/>
  <c r="H11" i="23"/>
  <c r="H10" i="23"/>
  <c r="E26" i="23"/>
  <c r="E25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D28" i="23" l="1"/>
  <c r="E27" i="23"/>
  <c r="H27" i="23"/>
  <c r="G28" i="23"/>
  <c r="F28" i="23"/>
  <c r="H24" i="23"/>
  <c r="E24" i="23"/>
  <c r="C28" i="23"/>
  <c r="B28" i="23"/>
  <c r="E28" i="23" l="1"/>
  <c r="H28" i="23"/>
  <c r="E24" i="59"/>
  <c r="D24" i="58"/>
  <c r="C24" i="58"/>
  <c r="F24" i="59"/>
  <c r="D24" i="59"/>
  <c r="C24" i="59"/>
  <c r="C32" i="20" l="1"/>
  <c r="D32" i="20"/>
  <c r="E32" i="20"/>
  <c r="B32" i="20"/>
  <c r="C19" i="20"/>
  <c r="D19" i="20"/>
  <c r="B19" i="20"/>
  <c r="F31" i="20"/>
  <c r="F30" i="20"/>
  <c r="F29" i="20"/>
  <c r="F28" i="20"/>
  <c r="F27" i="20"/>
  <c r="F26" i="20"/>
  <c r="F25" i="20"/>
  <c r="F24" i="20"/>
  <c r="E18" i="20"/>
  <c r="E17" i="20"/>
  <c r="E16" i="20"/>
  <c r="E15" i="20"/>
  <c r="E14" i="20"/>
  <c r="E13" i="20"/>
  <c r="E12" i="20"/>
  <c r="E11" i="20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1" i="19"/>
  <c r="X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W26" i="19" l="1"/>
  <c r="E19" i="20"/>
  <c r="F32" i="20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C25" i="18"/>
  <c r="D25" i="18"/>
  <c r="F25" i="18"/>
  <c r="B25" i="18"/>
  <c r="C24" i="32"/>
  <c r="C26" i="32" s="1"/>
  <c r="B24" i="32"/>
  <c r="B26" i="32" s="1"/>
  <c r="E25" i="18" l="1"/>
  <c r="D27" i="56"/>
  <c r="C27" i="56"/>
  <c r="B27" i="56"/>
  <c r="E26" i="56"/>
  <c r="E25" i="56"/>
  <c r="E24" i="56"/>
  <c r="E23" i="56"/>
  <c r="E21" i="56"/>
  <c r="E20" i="56"/>
  <c r="E19" i="56"/>
  <c r="E18" i="56"/>
  <c r="E17" i="56"/>
  <c r="E16" i="56"/>
  <c r="E15" i="56"/>
  <c r="E14" i="56"/>
  <c r="E13" i="56"/>
  <c r="E12" i="56"/>
  <c r="D25" i="55"/>
  <c r="C25" i="55"/>
  <c r="B25" i="55"/>
  <c r="E24" i="55"/>
  <c r="E23" i="55"/>
  <c r="E22" i="55"/>
  <c r="E21" i="55"/>
  <c r="E19" i="55"/>
  <c r="E18" i="55"/>
  <c r="E17" i="55"/>
  <c r="E16" i="55"/>
  <c r="E15" i="55"/>
  <c r="E14" i="55"/>
  <c r="E13" i="55"/>
  <c r="E12" i="55"/>
  <c r="E11" i="55"/>
  <c r="E10" i="55"/>
  <c r="E27" i="56" l="1"/>
  <c r="E25" i="55"/>
  <c r="E24" i="54" l="1"/>
  <c r="E21" i="54"/>
  <c r="E20" i="54"/>
  <c r="E17" i="54"/>
  <c r="E16" i="54"/>
  <c r="E13" i="54"/>
  <c r="E12" i="54"/>
  <c r="D25" i="54"/>
  <c r="E10" i="54"/>
  <c r="B25" i="54" l="1"/>
  <c r="E11" i="54"/>
  <c r="E15" i="54"/>
  <c r="E19" i="54"/>
  <c r="E23" i="54"/>
  <c r="E14" i="54"/>
  <c r="E18" i="54"/>
  <c r="E22" i="54"/>
  <c r="C25" i="54"/>
  <c r="E23" i="53"/>
  <c r="E19" i="53"/>
  <c r="E15" i="53"/>
  <c r="E11" i="53"/>
  <c r="E16" i="13" l="1"/>
  <c r="E20" i="53"/>
  <c r="E11" i="13"/>
  <c r="E13" i="13"/>
  <c r="D25" i="13"/>
  <c r="E12" i="53"/>
  <c r="E10" i="53"/>
  <c r="B25" i="53"/>
  <c r="D25" i="53"/>
  <c r="E16" i="53"/>
  <c r="E24" i="53"/>
  <c r="E17" i="13"/>
  <c r="E19" i="13"/>
  <c r="E21" i="13"/>
  <c r="B25" i="13"/>
  <c r="E10" i="13"/>
  <c r="E12" i="13"/>
  <c r="E14" i="13"/>
  <c r="E18" i="13"/>
  <c r="E20" i="13"/>
  <c r="E22" i="13"/>
  <c r="E24" i="13"/>
  <c r="E13" i="53"/>
  <c r="E17" i="53"/>
  <c r="E21" i="53"/>
  <c r="E25" i="54"/>
  <c r="C25" i="13"/>
  <c r="E15" i="13"/>
  <c r="E23" i="13"/>
  <c r="E14" i="53"/>
  <c r="E18" i="53"/>
  <c r="E22" i="53"/>
  <c r="C25" i="53"/>
  <c r="E25" i="53" l="1"/>
  <c r="E25" i="13"/>
  <c r="E24" i="52"/>
  <c r="E23" i="52"/>
  <c r="E22" i="52"/>
  <c r="E21" i="52"/>
  <c r="E19" i="52"/>
  <c r="E18" i="52"/>
  <c r="E17" i="52"/>
  <c r="E16" i="52"/>
  <c r="E15" i="52"/>
  <c r="E14" i="52"/>
  <c r="E13" i="52"/>
  <c r="E12" i="52"/>
  <c r="E11" i="52"/>
  <c r="E10" i="52"/>
  <c r="D25" i="52"/>
  <c r="C25" i="52"/>
  <c r="B25" i="52"/>
  <c r="E25" i="52" l="1"/>
  <c r="C23" i="51"/>
  <c r="E10" i="10" l="1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9" i="10"/>
  <c r="C24" i="10"/>
  <c r="D24" i="10"/>
  <c r="B24" i="10"/>
  <c r="E24" i="10" l="1"/>
  <c r="D9" i="51" l="1"/>
  <c r="D10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B23" i="51" l="1"/>
  <c r="D8" i="51"/>
  <c r="D23" i="51" s="1"/>
  <c r="E10" i="58" l="1"/>
  <c r="E23" i="58" l="1"/>
  <c r="E13" i="58"/>
  <c r="E21" i="58"/>
  <c r="E17" i="58"/>
  <c r="E19" i="58"/>
  <c r="E11" i="58"/>
  <c r="E16" i="58" l="1"/>
  <c r="E15" i="58"/>
  <c r="E12" i="58"/>
  <c r="E14" i="58"/>
  <c r="E20" i="58"/>
  <c r="G10" i="59" l="1"/>
  <c r="E22" i="58"/>
  <c r="E18" i="58"/>
  <c r="B23" i="28"/>
  <c r="B27" i="28" s="1"/>
  <c r="E9" i="58"/>
  <c r="E24" i="58" l="1"/>
  <c r="B24" i="58"/>
  <c r="G21" i="59"/>
  <c r="G17" i="59"/>
  <c r="G23" i="59"/>
  <c r="G19" i="59"/>
  <c r="G11" i="59"/>
  <c r="G13" i="59"/>
  <c r="G16" i="59" l="1"/>
  <c r="G20" i="59"/>
  <c r="G14" i="59"/>
  <c r="G12" i="59"/>
  <c r="G15" i="59"/>
  <c r="C24" i="57" l="1"/>
  <c r="G22" i="59"/>
  <c r="G9" i="59"/>
  <c r="B24" i="71" l="1"/>
  <c r="F24" i="71"/>
  <c r="D24" i="57" l="1"/>
  <c r="D23" i="72"/>
  <c r="G18" i="59"/>
  <c r="G24" i="59" s="1"/>
  <c r="B24" i="59"/>
  <c r="G20" i="72" l="1"/>
  <c r="G16" i="72"/>
  <c r="G15" i="72"/>
  <c r="G21" i="72"/>
  <c r="G14" i="72"/>
  <c r="G18" i="72"/>
  <c r="B24" i="57"/>
  <c r="G17" i="72"/>
  <c r="G13" i="72"/>
  <c r="G8" i="72" l="1"/>
  <c r="G22" i="72" l="1"/>
  <c r="G11" i="72"/>
  <c r="G10" i="72"/>
  <c r="G19" i="72"/>
  <c r="C23" i="72"/>
  <c r="G12" i="72"/>
  <c r="G9" i="72" l="1"/>
  <c r="G23" i="72" s="1"/>
  <c r="E23" i="72"/>
  <c r="E23" i="28" l="1"/>
  <c r="E27" i="28" s="1"/>
  <c r="G23" i="28" l="1"/>
  <c r="G27" i="28" s="1"/>
  <c r="J23" i="28"/>
  <c r="J27" i="28" s="1"/>
  <c r="O23" i="45" l="1"/>
  <c r="P16" i="45" l="1"/>
  <c r="P10" i="45"/>
  <c r="P12" i="45"/>
  <c r="P20" i="45"/>
  <c r="L23" i="45"/>
  <c r="M23" i="45"/>
  <c r="N23" i="45"/>
  <c r="P14" i="45" l="1"/>
  <c r="P19" i="45"/>
  <c r="P15" i="45"/>
  <c r="P11" i="45"/>
  <c r="D24" i="46"/>
  <c r="P9" i="45"/>
  <c r="P21" i="45" l="1"/>
  <c r="P22" i="45"/>
  <c r="P13" i="45"/>
  <c r="P18" i="45"/>
  <c r="P8" i="45" l="1"/>
  <c r="B24" i="46" l="1"/>
  <c r="P17" i="45" l="1"/>
  <c r="P23" i="45" s="1"/>
  <c r="K23" i="45"/>
  <c r="E21" i="46"/>
  <c r="E10" i="46"/>
  <c r="E17" i="46"/>
  <c r="E23" i="46"/>
  <c r="E11" i="46"/>
  <c r="E14" i="46"/>
  <c r="E15" i="46"/>
  <c r="E13" i="46"/>
  <c r="E22" i="46"/>
  <c r="E18" i="46"/>
  <c r="E12" i="46"/>
  <c r="E19" i="46"/>
  <c r="E20" i="46"/>
  <c r="E16" i="46"/>
  <c r="D16" i="43" l="1"/>
  <c r="G16" i="43" s="1"/>
  <c r="D15" i="43"/>
  <c r="G15" i="43" s="1"/>
  <c r="D11" i="43"/>
  <c r="G11" i="43" s="1"/>
  <c r="D17" i="43"/>
  <c r="G17" i="43" s="1"/>
  <c r="D21" i="43"/>
  <c r="G21" i="43" s="1"/>
  <c r="D14" i="43"/>
  <c r="G14" i="43" s="1"/>
  <c r="D13" i="43"/>
  <c r="G13" i="43" s="1"/>
  <c r="I23" i="43"/>
  <c r="D18" i="43"/>
  <c r="G18" i="43" s="1"/>
  <c r="D12" i="43"/>
  <c r="G12" i="43" s="1"/>
  <c r="D22" i="43"/>
  <c r="G22" i="43" s="1"/>
  <c r="D20" i="43"/>
  <c r="G20" i="43" s="1"/>
  <c r="D19" i="43"/>
  <c r="G19" i="43" s="1"/>
  <c r="D10" i="43"/>
  <c r="G10" i="43" s="1"/>
  <c r="D9" i="43"/>
  <c r="G9" i="43" s="1"/>
  <c r="C24" i="46" l="1"/>
  <c r="E9" i="46"/>
  <c r="E24" i="46" s="1"/>
  <c r="D8" i="43" l="1"/>
  <c r="B23" i="43"/>
  <c r="G8" i="43" l="1"/>
  <c r="G23" i="43" s="1"/>
  <c r="D23" i="43"/>
  <c r="D28" i="42" l="1"/>
  <c r="B23" i="69" l="1"/>
  <c r="E28" i="42"/>
  <c r="C23" i="69" l="1"/>
  <c r="E23" i="69" l="1"/>
  <c r="D10" i="74" l="1"/>
  <c r="D17" i="74"/>
  <c r="D9" i="74"/>
  <c r="D22" i="74"/>
  <c r="D21" i="74" l="1"/>
  <c r="D16" i="74"/>
  <c r="D12" i="74" l="1"/>
  <c r="D11" i="74"/>
  <c r="D13" i="74"/>
  <c r="D19" i="74"/>
  <c r="D14" i="74"/>
  <c r="D15" i="74" l="1"/>
  <c r="D20" i="74" l="1"/>
  <c r="C23" i="74" l="1"/>
  <c r="D18" i="74" l="1"/>
  <c r="D23" i="70" l="1"/>
  <c r="D8" i="74" l="1"/>
  <c r="D23" i="74" s="1"/>
  <c r="B23" i="74"/>
  <c r="F23" i="37"/>
</calcChain>
</file>

<file path=xl/sharedStrings.xml><?xml version="1.0" encoding="utf-8"?>
<sst xmlns="http://schemas.openxmlformats.org/spreadsheetml/2006/main" count="1880" uniqueCount="678">
  <si>
    <t>(A)</t>
  </si>
  <si>
    <t>(B)</t>
  </si>
  <si>
    <t>Miles de euros</t>
  </si>
  <si>
    <t>Comunidad
Autónoma</t>
  </si>
  <si>
    <t>(1)</t>
  </si>
  <si>
    <t>(3)</t>
  </si>
  <si>
    <t>Cataluña</t>
  </si>
  <si>
    <t>Galicia</t>
  </si>
  <si>
    <t>Andalucía</t>
  </si>
  <si>
    <t>Principado de Asturias</t>
  </si>
  <si>
    <t>Cantabria</t>
  </si>
  <si>
    <t>La Rioja</t>
  </si>
  <si>
    <t>Región de Murcia</t>
  </si>
  <si>
    <t>C. Valenciana</t>
  </si>
  <si>
    <t>Aragón</t>
  </si>
  <si>
    <t xml:space="preserve">Castilla-La Mancha </t>
  </si>
  <si>
    <t>Canarias</t>
  </si>
  <si>
    <t>Extremadura</t>
  </si>
  <si>
    <t>Illes Balears</t>
  </si>
  <si>
    <t>Madrid</t>
  </si>
  <si>
    <t>Castilla y León</t>
  </si>
  <si>
    <t xml:space="preserve">Total </t>
  </si>
  <si>
    <t>Conceptos</t>
  </si>
  <si>
    <t>(2)</t>
  </si>
  <si>
    <t>(4)=(1)-(2)-(3)</t>
  </si>
  <si>
    <t>Impuesto sobre la Renta de las Personas Físicas  ………………………………………</t>
  </si>
  <si>
    <t>Impuesto sobre el Valor Añadido  ……………………………………………</t>
  </si>
  <si>
    <t>Impuestos Especiales:</t>
  </si>
  <si>
    <t>- Sobre el Alcohol y Bebidas Derivadas  …………………………………..</t>
  </si>
  <si>
    <t>- Sobre Productos Intermedios  …………………………………………………</t>
  </si>
  <si>
    <t>- Sobre la Cerveza  …………………………………………………………………..</t>
  </si>
  <si>
    <t>- Sobre las Labores del Tabaco  ………………………………………………………….</t>
  </si>
  <si>
    <t xml:space="preserve"> - Sobre Hidrocarburos  ………………………………………………………………..</t>
  </si>
  <si>
    <t>Total ITE 2007</t>
  </si>
  <si>
    <t>(5)</t>
  </si>
  <si>
    <t>(6)</t>
  </si>
  <si>
    <t>(7)</t>
  </si>
  <si>
    <t>(8)</t>
  </si>
  <si>
    <t>(9)=(5)-(6)-(7)-(8)</t>
  </si>
  <si>
    <t>ITE</t>
  </si>
  <si>
    <t xml:space="preserve"> año 2007</t>
  </si>
  <si>
    <t>Comunidad Autónoma</t>
  </si>
  <si>
    <t>Población total</t>
  </si>
  <si>
    <t>Superficie</t>
  </si>
  <si>
    <t>Dispersión</t>
  </si>
  <si>
    <t>Insularidad</t>
  </si>
  <si>
    <t>Población mayor de 65 años</t>
  </si>
  <si>
    <t>Población entre 0 y 16 años</t>
  </si>
  <si>
    <t>Unidades de necesidad
o población ajustada</t>
  </si>
  <si>
    <t>Ponderación 30 %</t>
  </si>
  <si>
    <t>Ponderación 1,8 %</t>
  </si>
  <si>
    <t>Ponderación 0,6 %</t>
  </si>
  <si>
    <t>Ponderación 38 %</t>
  </si>
  <si>
    <t>Ponderación 8,5 %</t>
  </si>
  <si>
    <t>Ponderación 20,5 %</t>
  </si>
  <si>
    <t>Nº de habitantes</t>
  </si>
  <si>
    <t>Peso relativo</t>
  </si>
  <si>
    <t>Peso rel. Ponderado</t>
  </si>
  <si>
    <t>Km2</t>
  </si>
  <si>
    <t>Entidades singulares</t>
  </si>
  <si>
    <t>Km</t>
  </si>
  <si>
    <t>Población Ajustada</t>
  </si>
  <si>
    <t>(3) = (2)*30%</t>
  </si>
  <si>
    <t>(4)</t>
  </si>
  <si>
    <t>(10)</t>
  </si>
  <si>
    <t>(13)</t>
  </si>
  <si>
    <t>(15) = (14)*38%</t>
  </si>
  <si>
    <t>(16)</t>
  </si>
  <si>
    <t>(19)</t>
  </si>
  <si>
    <t>Total</t>
  </si>
  <si>
    <t>Impuesto sobre Transmisiones Patrimoniales y Actos Jurídicos Documentados, valor normativo 2009</t>
  </si>
  <si>
    <t>(4) = (3)/(2)</t>
  </si>
  <si>
    <t>Impuesto sobre Transmisiones Patrimoniales y Actos Jurídicos Documentados</t>
  </si>
  <si>
    <t>Impuesto sobre Sucesiones y Donaciones</t>
  </si>
  <si>
    <t>Tributos sobre el Juego</t>
  </si>
  <si>
    <t>Tasas afectas a los servicios transferidos</t>
  </si>
  <si>
    <t>Impuesto Especial Sobre Determinados Medios de Transporte</t>
  </si>
  <si>
    <t>IRPF</t>
  </si>
  <si>
    <t>IVA</t>
  </si>
  <si>
    <t>Peso relativo de la población ajustada</t>
  </si>
  <si>
    <t>(4)=(2)-(3)</t>
  </si>
  <si>
    <t>Comunidad
Autónoma/
Ciudad</t>
  </si>
  <si>
    <t>Total CC.AA.</t>
  </si>
  <si>
    <t>Total Ciudades</t>
  </si>
  <si>
    <t>Total general</t>
  </si>
  <si>
    <t xml:space="preserve"> </t>
  </si>
  <si>
    <t>Comunidad Autónoma/
Ciudad</t>
  </si>
  <si>
    <t>Impuesto sobre el Valor Añadido</t>
  </si>
  <si>
    <t>(12)</t>
  </si>
  <si>
    <t>Cuota líquida</t>
  </si>
  <si>
    <t>Pagos a cuenta 
de no declarantes</t>
  </si>
  <si>
    <t>Resto conceptos 
art. 26.2.a) Ley 22/2009</t>
  </si>
  <si>
    <t>(4)=(1)+(2)+(3)</t>
  </si>
  <si>
    <t>Comunidad 
Autónoma</t>
  </si>
  <si>
    <t>(1)=(4) Cuadro 1.1.1</t>
  </si>
  <si>
    <t>(3) = (1) - (2)</t>
  </si>
  <si>
    <t>Índices definitivos 
de consumo</t>
  </si>
  <si>
    <t>Valor definitivo de la 
cesión de la 
recaudación líquida</t>
  </si>
  <si>
    <t>(2)=(A)*(1)</t>
  </si>
  <si>
    <t>(4) = (2) - (3)</t>
  </si>
  <si>
    <t>Índices de entregas 
de hidrocarburos</t>
  </si>
  <si>
    <t xml:space="preserve">(2) = [(A)+ (B)]*(1) </t>
  </si>
  <si>
    <t>Índices definitivos 
de consumo neto</t>
  </si>
  <si>
    <t>Población protegida
 equivalente 7 grupos</t>
  </si>
  <si>
    <t>Recaudación estatal 
real 2007 previa 
al pago a las CC.AA.</t>
  </si>
  <si>
    <t xml:space="preserve">Estimación de entregas a cuenta 2007 en términos de cesión
Ley 22/2009 </t>
  </si>
  <si>
    <t>Estimación de liquidación 2005 en términos de cesión Ley 22/2009</t>
  </si>
  <si>
    <t>Recaudación estatal 
excluida la 
participación de CC.AA.</t>
  </si>
  <si>
    <t xml:space="preserve">Reintegro de liquidaciones definitivas anteriores aplazadas </t>
  </si>
  <si>
    <t>ITE DEFINITIVO 2017</t>
  </si>
  <si>
    <t>Recaudación estatal real 2017 previa al pago a las CC.AA.</t>
  </si>
  <si>
    <t>Entregas a cuenta efectuadas en 2017</t>
  </si>
  <si>
    <t>Liquidación definitiva  2015 pagada</t>
  </si>
  <si>
    <t>Recaudación estatal 
excluida la 
participación de 
CC.AA.</t>
  </si>
  <si>
    <t>(8)=(5)-(6)-(7)</t>
  </si>
  <si>
    <t>Total ITE 2017</t>
  </si>
  <si>
    <t>Rendimiento por IRPF, IVA e II.EE., en valor normativo 2009</t>
  </si>
  <si>
    <t>(5) = (1) x (4)</t>
  </si>
  <si>
    <t>II. EE.</t>
  </si>
  <si>
    <t xml:space="preserve">(2) </t>
  </si>
  <si>
    <t>(2)=(4) Cuadro 1.9.3.3</t>
  </si>
  <si>
    <t>(3)=75%[(1)+(2)]</t>
  </si>
  <si>
    <t>Aportación provisional del Estado del Art. 9.a.) en el año base (A)</t>
  </si>
  <si>
    <t>Recursos adicionales previstos en el art. 6 (B)</t>
  </si>
  <si>
    <t xml:space="preserve">Importe de la aportación definitiva del Estado en el año base     (C)=(A)+(B) </t>
  </si>
  <si>
    <t>Transferencia del Fondo de Garantía</t>
  </si>
  <si>
    <t>(1)= (22) del Cuadro 1.9.1</t>
  </si>
  <si>
    <t>(2)=(1)*(F) Cuadro 1.9.3.4</t>
  </si>
  <si>
    <t>(3)=(3) Cuadro 1.9.3.4</t>
  </si>
  <si>
    <t>(6) = (4)-(5)</t>
  </si>
  <si>
    <t>Revisión art. 21.1</t>
  </si>
  <si>
    <t>Revisión art. 21.2</t>
  </si>
  <si>
    <t>(7)=(5)-(6)</t>
  </si>
  <si>
    <t xml:space="preserve">Melilla </t>
  </si>
  <si>
    <t>Ceuta</t>
  </si>
  <si>
    <t>Melilla</t>
  </si>
  <si>
    <t>Total Impuestos Especiales</t>
  </si>
  <si>
    <t>(14)</t>
  </si>
  <si>
    <t>Total General</t>
  </si>
  <si>
    <t>Rendimiento definitivo de la Tarifa Autonómica de IRPF</t>
  </si>
  <si>
    <t>Fondo de Suficiencia Global</t>
  </si>
  <si>
    <t>(6)=(1)+...+(5)</t>
  </si>
  <si>
    <t>Gasóleo A</t>
  </si>
  <si>
    <t>Gasóleo B</t>
  </si>
  <si>
    <t>Gasóleo C</t>
  </si>
  <si>
    <t>Total                 entregas      ponderadas        gasóleos</t>
  </si>
  <si>
    <r>
      <rPr>
        <sz val="8"/>
        <rFont val="Arial"/>
        <family val="2"/>
      </rPr>
      <t>Tarifa general=307,00€ por mil litros
Tarifa especial=24,00€ por mil litros</t>
    </r>
    <r>
      <rPr>
        <b/>
        <sz val="8"/>
        <rFont val="Arial"/>
        <family val="2"/>
      </rPr>
      <t xml:space="preserve">
Tarifa total=307,00+24,00= 331,00€ por mil litros</t>
    </r>
  </si>
  <si>
    <r>
      <rPr>
        <sz val="8"/>
        <rFont val="Arial"/>
        <family val="2"/>
      </rPr>
      <t>Tarifa general=78,71€ por mil litros
Tarifa especial=6,00€ por mil litros</t>
    </r>
    <r>
      <rPr>
        <b/>
        <sz val="8"/>
        <rFont val="Arial"/>
        <family val="2"/>
      </rPr>
      <t xml:space="preserve">
Tarifa total=78,71+6,00= 84,71€ por mil litros</t>
    </r>
  </si>
  <si>
    <t>Entregas</t>
  </si>
  <si>
    <t>Entregas         ponderadas</t>
  </si>
  <si>
    <t>(Miles de litros)</t>
  </si>
  <si>
    <t>(Miles de euros)</t>
  </si>
  <si>
    <t>(2)=(1)*Tarifa total/1000</t>
  </si>
  <si>
    <t>(4)=(3)*Tarifa total/1000</t>
  </si>
  <si>
    <t>(6)=(5)*Tarifa total/1000</t>
  </si>
  <si>
    <t>(7)=(2)+(4)+(6)</t>
  </si>
  <si>
    <t xml:space="preserve">Cantabria </t>
  </si>
  <si>
    <t xml:space="preserve">La Rioja </t>
  </si>
  <si>
    <t>Castilla-La Mancha</t>
  </si>
  <si>
    <t>Gasolina 95</t>
  </si>
  <si>
    <t>Gasolina 98</t>
  </si>
  <si>
    <t>Total                 entregas      ponderadas         gasolinas</t>
  </si>
  <si>
    <t>Fuelóleos BIA</t>
  </si>
  <si>
    <t>Total ventas ponderadas</t>
  </si>
  <si>
    <r>
      <rPr>
        <sz val="8"/>
        <rFont val="Arial"/>
        <family val="2"/>
      </rPr>
      <t>Tarifa general=400,69€ por mil litros
Tarifa especial=24,00€ por mil litros</t>
    </r>
    <r>
      <rPr>
        <b/>
        <sz val="8"/>
        <rFont val="Arial"/>
        <family val="2"/>
      </rPr>
      <t xml:space="preserve">
Tarifa total=400,69+24,00= 424,69€ por mil litros</t>
    </r>
  </si>
  <si>
    <r>
      <rPr>
        <sz val="8"/>
        <rFont val="Arial"/>
        <family val="2"/>
      </rPr>
      <t>Tarifa general=431,92€ por mil litros
Tarifa especial=24,00€ por mil litros</t>
    </r>
    <r>
      <rPr>
        <b/>
        <sz val="8"/>
        <rFont val="Arial"/>
        <family val="2"/>
      </rPr>
      <t xml:space="preserve">
Tarifa total=431,92+24,00= 455,92€ por mil litros</t>
    </r>
  </si>
  <si>
    <r>
      <rPr>
        <sz val="8"/>
        <rFont val="Arial"/>
        <family val="2"/>
      </rPr>
      <t>Tarifa general= 14,00 € por Tm
Tarifa especial= 1,00 € por Tm</t>
    </r>
    <r>
      <rPr>
        <b/>
        <sz val="8"/>
        <rFont val="Arial"/>
        <family val="2"/>
      </rPr>
      <t xml:space="preserve">
Tarifa total=14,00+1,00=15,00€ por Tm</t>
    </r>
  </si>
  <si>
    <t>Entregas ponderadas</t>
  </si>
  <si>
    <t>(Tm)</t>
  </si>
  <si>
    <t>(9)=(8)*Tarifa total/1000</t>
  </si>
  <si>
    <t>(11)=(10)*Tarifa total/1000</t>
  </si>
  <si>
    <t>(12)=(9)+(11)</t>
  </si>
  <si>
    <t>(14)=(13)*Tarifa total/1000</t>
  </si>
  <si>
    <t>(15)=(7)+(12)+(14)</t>
  </si>
  <si>
    <t>(16)=(15)sobre el total</t>
  </si>
  <si>
    <t>EP 1.- Cigarros</t>
  </si>
  <si>
    <t>EP 2.- Cigarrillos</t>
  </si>
  <si>
    <t>EP 3.- Picadura para liar</t>
  </si>
  <si>
    <t>b) Impuesto Tipo único = 41,5€ por mil cigarros</t>
  </si>
  <si>
    <t>c) Impuesto Tipo único = 128,65€ por mil cigarrillos</t>
  </si>
  <si>
    <t>d)  si PVP&lt;165€ por kg= 100,5€/Kg</t>
  </si>
  <si>
    <t>Ingresos por 
ventas</t>
  </si>
  <si>
    <t>Ventas 
ponderadas</t>
  </si>
  <si>
    <t>Ventas</t>
  </si>
  <si>
    <t>Ventas
ponderadas</t>
  </si>
  <si>
    <t>Ventas
 ponderadas</t>
  </si>
  <si>
    <t>(Euros)</t>
  </si>
  <si>
    <t>Miles de cigarros</t>
  </si>
  <si>
    <t>Miles de cigarrillos</t>
  </si>
  <si>
    <t>Kgs.</t>
  </si>
  <si>
    <t>(2)=(1)*tipo</t>
  </si>
  <si>
    <t>(4)=(3)*tipo</t>
  </si>
  <si>
    <t>(9)=(8)*tipo</t>
  </si>
  <si>
    <t>(17)</t>
  </si>
  <si>
    <t>(18)=(17)*tipo</t>
  </si>
  <si>
    <t>(20)=(19)*tipo</t>
  </si>
  <si>
    <t>(1)=Columna 16 Cuadro 1.7.1</t>
  </si>
  <si>
    <t>(1)=(5)Cuadro 1.9.3.1</t>
  </si>
  <si>
    <t>(6)=(1)+(2)+(3)+(4)+(5)</t>
  </si>
  <si>
    <t>(1)=(6) Cuadro 1.9.3.2</t>
  </si>
  <si>
    <t>Consumo neto de energía</t>
  </si>
  <si>
    <t>Total CC. AA.</t>
  </si>
  <si>
    <t>Total Ceuta y Melilla</t>
  </si>
  <si>
    <t>(1)=columna 2 cuadro1.8.1</t>
  </si>
  <si>
    <t>(9)=(6)+(7)+(8)</t>
  </si>
  <si>
    <t>Fondo de Competitividad</t>
  </si>
  <si>
    <t>Fondo de Cooperación</t>
  </si>
  <si>
    <t>2.3    Determinación de la Compensación Adicional de la D.A. Tercera de la Ley 22/2009</t>
  </si>
  <si>
    <t>2.2.3        Determinación de la financiación homogénea y de la capacidad fiscal por habitante ajustado</t>
  </si>
  <si>
    <t>2.2.2        Capacidad Fiscal</t>
  </si>
  <si>
    <t>2.1.3.3       Distribución del Fondo de Cooperación</t>
  </si>
  <si>
    <t>2.1.3.2       Reparto del segundo subfondo</t>
  </si>
  <si>
    <t>2.1.3.1       Reparto del primer subfondo</t>
  </si>
  <si>
    <t>2.1.3        Reparto de los Subfondos del Fondo de Cooperación</t>
  </si>
  <si>
    <t>2.1.2.3       Crecimiento de población inferior al 90% de la media y densidad de población inferior al resultado de multiplicar 1,25 por la densidad media</t>
  </si>
  <si>
    <t>2.1.2.2       Densidad de población inferior al 50% de la media</t>
  </si>
  <si>
    <t>2.1.2.1       PIB per Cápita inferior al 90% de la media</t>
  </si>
  <si>
    <t>2.1.2        Determinación de las Comunidades Autónomas beneficiarias del Fondo</t>
  </si>
  <si>
    <t>2.    Determinación de los Fondos de Convergencia Autonómica</t>
  </si>
  <si>
    <t>1.9.2        Cálculo de la evolución de los ITE definitivos</t>
  </si>
  <si>
    <t>1.8.2        Cálculos de la liquidación definitiva del Impuesto sobre la Electricidad</t>
  </si>
  <si>
    <t>1.8.1        Cálculos de los índices de consumo neto de energía eléctrica</t>
  </si>
  <si>
    <t>1.7.2        Cálculos de la liquidación definitiva de los tipos estatales del Impuesto sobre Hidrocarburos</t>
  </si>
  <si>
    <t>1.6.2        Cálculos de la liquidación definitiva del Impuesto sobre las Labores del Tabaco</t>
  </si>
  <si>
    <t>1.    Liquidación de los recursos del sistema de financiación</t>
  </si>
  <si>
    <t>CONCEPTO</t>
  </si>
  <si>
    <t>1.9.2.2 Variación ITE</t>
  </si>
  <si>
    <t>1.1.2. IRPF</t>
  </si>
  <si>
    <t>1.2. IVA</t>
  </si>
  <si>
    <t>1.4. P. Interm.</t>
  </si>
  <si>
    <t>1.3. Alcohol y Beb.</t>
  </si>
  <si>
    <t>1.5. Cerveza</t>
  </si>
  <si>
    <t>1.8.1 Electricidad</t>
  </si>
  <si>
    <t>1.8.2. Electricidad</t>
  </si>
  <si>
    <t>1.9.2. ITE Definitivo</t>
  </si>
  <si>
    <t>Variación ITE 2007/2009    (B)</t>
  </si>
  <si>
    <t>Ciudad
Autónoma</t>
  </si>
  <si>
    <t>Participación 
en el Fondo 
de Cooperación 
del año 2009</t>
  </si>
  <si>
    <t xml:space="preserve">(2)=(1)* (D) Cuadro 2.1.1.1 </t>
  </si>
  <si>
    <t>PIB 2014
 (miles de euros)</t>
  </si>
  <si>
    <t>Población 2014</t>
  </si>
  <si>
    <t>PIB 
per cápita medio 
últimos tres años 
(euros)</t>
  </si>
  <si>
    <t>Comunidades Autónomas 
Beneficiarias</t>
  </si>
  <si>
    <t>Media</t>
  </si>
  <si>
    <t>Condición</t>
  </si>
  <si>
    <t>Comunidades 
Autónomas 
Beneficiarias</t>
  </si>
  <si>
    <t>(3)=(1)/(2)</t>
  </si>
  <si>
    <t xml:space="preserve">Crecimiento población </t>
  </si>
  <si>
    <t>(3)=(2)/(1) - 1</t>
  </si>
  <si>
    <t>(4)=(3) Cuadro 2.1.2.2</t>
  </si>
  <si>
    <t>Primer Subfondo (B)= 2/3*(A)</t>
  </si>
  <si>
    <t>Segundo Subfondo (C)= 1/3*(A)</t>
  </si>
  <si>
    <t xml:space="preserve">Población media </t>
  </si>
  <si>
    <t>(4)=[(1)+(2)+(3)]/3</t>
  </si>
  <si>
    <t>(5)=[(1)+(2)+(3)]/
[(tot1)+(tot2)+(tot3)]</t>
  </si>
  <si>
    <t>(6)=(7) Cuadro 2.1.2.1</t>
  </si>
  <si>
    <t>(7)=1+[media(6)-(6)]/
media(6)</t>
  </si>
  <si>
    <t>(8)=(5)*(7)*(B) Cuadro 2.1.3</t>
  </si>
  <si>
    <t xml:space="preserve">Crecimiento
 población </t>
  </si>
  <si>
    <t>(1)=(3) Cuadro 2.1.2.3</t>
  </si>
  <si>
    <t>(3)=(2)*(C) Cuadro 2.1.3</t>
  </si>
  <si>
    <t>Si (3) &gt; (4)
(5)=(3)-(4)</t>
  </si>
  <si>
    <t>(7)=(3)-(5)+(6)</t>
  </si>
  <si>
    <t>Reparto total 
del Primer Subfondo</t>
  </si>
  <si>
    <t>Reparto total 
del Segundo Subfondo</t>
  </si>
  <si>
    <t>Total Participaciones
en el Fondo 
de Cooperación</t>
  </si>
  <si>
    <t>(1) = (8) Cuadro 2.1.3.1</t>
  </si>
  <si>
    <t>(2) = (7) Cuadro 2.1.3.2</t>
  </si>
  <si>
    <t>(3)=(1)+(2)</t>
  </si>
  <si>
    <t xml:space="preserve">Capacidad Tributaria 
</t>
  </si>
  <si>
    <t xml:space="preserve">Transferencia 
del Fondo de Garantía </t>
  </si>
  <si>
    <t>Recursos financieros 
proporcionados 
por el sistema 
de financiación</t>
  </si>
  <si>
    <t>(2)=(4) Cuadro 1.9.4</t>
  </si>
  <si>
    <t>Alcohol y Bebidas Derivadas</t>
  </si>
  <si>
    <t>Productos Intermedios</t>
  </si>
  <si>
    <t>Cerveza</t>
  </si>
  <si>
    <t>Labores del Tabaco</t>
  </si>
  <si>
    <t>Hidrocarburos</t>
  </si>
  <si>
    <t>Electricidad</t>
  </si>
  <si>
    <t>Capacidad fiscal</t>
  </si>
  <si>
    <t>(9) = (3) + (4) + … +(8)</t>
  </si>
  <si>
    <t>(11)</t>
  </si>
  <si>
    <t>Recursos financieros proporcionados por el sistema de financiación</t>
  </si>
  <si>
    <t>Competencias no homogéneas</t>
  </si>
  <si>
    <t>Financiación
homogénea</t>
  </si>
  <si>
    <t>Financiación homogénea total a efectos del Fondo de Competitividad</t>
  </si>
  <si>
    <t>Financiación homogénea por habitante ajustado (euros)</t>
  </si>
  <si>
    <t>Capacidad fiscal por habitante ajustado (euros)</t>
  </si>
  <si>
    <t>(6)=(3)+(4)-(5)</t>
  </si>
  <si>
    <t>(7)=(6)/(23) Cuadro 1.9.1</t>
  </si>
  <si>
    <t>(9)=(8)/(23) Cuadro 1.9.1</t>
  </si>
  <si>
    <t>Recursos adicionales artículo 5.I.A) (A)</t>
  </si>
  <si>
    <t>Fondo de Competitividad    (C)= 70%*(A)*(B)</t>
  </si>
  <si>
    <t xml:space="preserve">Índice 
Capacidad Fiscal </t>
  </si>
  <si>
    <t xml:space="preserve">Población Ajustada </t>
  </si>
  <si>
    <t>Índice del art. 23.5. 
antes de la participación 
en el Fondo de Competitividad</t>
  </si>
  <si>
    <t>Índice del art. 23.5 
después de la participación 
en el Fondo de Competitividad</t>
  </si>
  <si>
    <t>(1) = (1) Cuadro 2.2.4.1</t>
  </si>
  <si>
    <t>(2) = (2) Cuadro 2.2.4.1</t>
  </si>
  <si>
    <t>(1)=(4) Cuadro 1.9.4</t>
  </si>
  <si>
    <t>2.1.1 Fondo Cooperación</t>
  </si>
  <si>
    <t>2.3 Disp. Adicional</t>
  </si>
  <si>
    <t>2.2.2 Cap Fiscal</t>
  </si>
  <si>
    <t>2.2.1 Recursos financieros</t>
  </si>
  <si>
    <t>2.2.3 Finan homogénea</t>
  </si>
  <si>
    <t>ENLACE</t>
  </si>
  <si>
    <t>1.1.1. IRPF</t>
  </si>
  <si>
    <t>Ingresos por ventas</t>
  </si>
  <si>
    <t>c) si PVP&lt;215€cada 1000uds=44,5€/1000 cigarros</t>
  </si>
  <si>
    <t>ÍNDICE</t>
  </si>
  <si>
    <t>Impuesto sobre la Renta de las Personas Físicas</t>
  </si>
  <si>
    <t xml:space="preserve">Impuesto sobre el Valor Añadido </t>
  </si>
  <si>
    <t>- Sobre el Alcohol y Bebidas Derivadas</t>
  </si>
  <si>
    <t>- Sobre Productos Intermedios</t>
  </si>
  <si>
    <t>- Sobre la Cerveza</t>
  </si>
  <si>
    <t>- Sobre las Labores del Tabaco</t>
  </si>
  <si>
    <t>- Sobre Hidrocarburos</t>
  </si>
  <si>
    <t>1.6.2 Tabacos</t>
  </si>
  <si>
    <t>1.7.2 Hidrocarburos</t>
  </si>
  <si>
    <t>1.9.1. Pobl. ajustada</t>
  </si>
  <si>
    <t>1.9.3.2 TFG</t>
  </si>
  <si>
    <t>1.9.3.3 TFG</t>
  </si>
  <si>
    <t>1.9.3.4 TFG</t>
  </si>
  <si>
    <t>Total liquidación de recursos del Sistema de Financiación y Fondos de Convergencia Autonómica</t>
  </si>
  <si>
    <t>Total liquidación de recursos del Sistema de Financiación</t>
  </si>
  <si>
    <t>100% Recaudación líquida tipo general (previa al pago a las CC.AA. y EE.LL.)</t>
  </si>
  <si>
    <t>58% Recaudación cedida a las CC.AA. (tipo general)</t>
  </si>
  <si>
    <t>100% Recaudación líquida tipo especial (previa al pago a las CC.AA. y EE.LL.)</t>
  </si>
  <si>
    <t>100% Recaudación cedida a las CC.AA.  (tipo especial)</t>
  </si>
  <si>
    <t>100% Recaudación líquida (previa al pago a las CC.AA. y EE.LL.)</t>
  </si>
  <si>
    <t>58% Recaudación cedida a las CC.AA.</t>
  </si>
  <si>
    <t xml:space="preserve">50% Recaudación cedida a las CC.AA.  </t>
  </si>
  <si>
    <t xml:space="preserve">58% Recaudación cedida a las CC.AA. </t>
  </si>
  <si>
    <t>100% Recaudación cedida a las CC.AA.</t>
  </si>
  <si>
    <t>(7)=[(1)+(2)+(3)]/[(4)+(5)+(6)]</t>
  </si>
  <si>
    <t>1.6.2. - Cálculos de la liquidación definitiva del Impuesto sobre las Labores del Tabaco</t>
  </si>
  <si>
    <t>1.8.1. - Cálculos de los Índices de Consumo Neto de Energía Eléctrica</t>
  </si>
  <si>
    <t>ITE definitivo 2007</t>
  </si>
  <si>
    <t>2.1.2.2.- Densidad de población inferior al 50% de la media</t>
  </si>
  <si>
    <t>2.1.2.3.- Crecimiento de población inferior al 90% de la media y densidad de población inferior al resultado de multiplicar 1,25 por la densidad media</t>
  </si>
  <si>
    <t>2.1.2.1.- PIB per Cápita inferior al 90% de la media</t>
  </si>
  <si>
    <t>2.1.2.3 CCAA beneficiarias</t>
  </si>
  <si>
    <t>2.1.2.2  Densidad pob media</t>
  </si>
  <si>
    <t>2.1.2.1 PIB media</t>
  </si>
  <si>
    <t>2.1.3.- Reparto de los Subfondos del Fondo de Cooperación</t>
  </si>
  <si>
    <t>2.1.3.1- Reparto del primer subfondo</t>
  </si>
  <si>
    <t>Población relativa de cada Comunidad</t>
  </si>
  <si>
    <t>2.1.3.3 Reparto F.Cooperación</t>
  </si>
  <si>
    <t>Índice del art. 23.5 después de la participación en el Fondo de Competitividad</t>
  </si>
  <si>
    <t>Transferencia negativa del Fondo de Garantía</t>
  </si>
  <si>
    <t>Fondo de Suficiencia Global negativo</t>
  </si>
  <si>
    <t>Comunidades que cumplan la condición de la D.A. Tercera Ley 22/2009</t>
  </si>
  <si>
    <t>Compensación D.A. Tercera</t>
  </si>
  <si>
    <t>2.1.3 Reparto 1º F.Coop</t>
  </si>
  <si>
    <t>2.1.3.2 Reparto 2º F.Coop</t>
  </si>
  <si>
    <t>2.2.4.1 Reparto 1º F.Compet</t>
  </si>
  <si>
    <t>2.2.4.2 Reparto 2º F.Compet</t>
  </si>
  <si>
    <t>Beneficiarias que cumplen la condición del Segundo Subfondo</t>
  </si>
  <si>
    <t>Población relativa de las Comunidades que cumplen la condición</t>
  </si>
  <si>
    <t>Exceso a repartir entre beneficiarias del Primer Subfondo</t>
  </si>
  <si>
    <t>Índice del art. 23.5. antes de la participación en el Fondo de Competitividad</t>
  </si>
  <si>
    <t>Índice del art. 23.5 tras el primer reparto del Fondo</t>
  </si>
  <si>
    <t>Población ajustada de CCAA partícipes en reparto del remanente</t>
  </si>
  <si>
    <t>Índice 23.5 tras el segundo reparto del Fondo</t>
  </si>
  <si>
    <t>1.9.3.1.TFG</t>
  </si>
  <si>
    <t xml:space="preserve">1.9.4 Liq TFG </t>
  </si>
  <si>
    <t>Índices de ventas a expendedurías</t>
  </si>
  <si>
    <t>1.7.2. - Cálculos de la liquidación definitiva de los tipos estatales del Impuesto sobre Hidrocarburos</t>
  </si>
  <si>
    <t>Índice de consumo neto</t>
  </si>
  <si>
    <t>1.8.2. - Cálculos de la liquidación definitiva del Impuesto sobre la Electricidad</t>
  </si>
  <si>
    <t>Recaudación estatal excluida la participación de CC.AA.</t>
  </si>
  <si>
    <t>Importe del Fondo de Cooperación 2009 a repartir entre las CC.AA beneficiarias (A)</t>
  </si>
  <si>
    <t>2.1.2.- Determinación de las Comunidades Autónomas beneficiarias del Fondo</t>
  </si>
  <si>
    <t>Índice después de la participación en el Fondo de Competitividad y tras la Compensación de la D.A.Tercera</t>
  </si>
  <si>
    <t>Valoración en el año base 2007 de los traspasos previstos en art. 21.1 Ley 22/2009</t>
  </si>
  <si>
    <t>PIB per cápita medio últimos tres años 
(euros)</t>
  </si>
  <si>
    <t>1.9.2.- Cálculo de la evolución de los ITE definitivos</t>
  </si>
  <si>
    <t>FONDO DE GARANTÍA DE SERVICIOS PÚBLICOS FUNDAMENTALES (F)=Total(3)+(E)</t>
  </si>
  <si>
    <t xml:space="preserve"> 1. LIQUIDACIÓN DE LOS RECURSOS DEL SISTEMA DE FINANCIACIÓN</t>
  </si>
  <si>
    <t>1. LIQUIDACIÓN DE LOS RECURSOS DEL SISTEMA DE FINANCIACIÓN</t>
  </si>
  <si>
    <t>Ventas ponderadas</t>
  </si>
  <si>
    <t>(2)=(1)/Total(1)</t>
  </si>
  <si>
    <t>(5)=(4)/Total(4)</t>
  </si>
  <si>
    <t>(6)=(5)*1,8%</t>
  </si>
  <si>
    <t>(8)=(7)/Total(7)</t>
  </si>
  <si>
    <t>(9)=(8)*0,6%</t>
  </si>
  <si>
    <t>(11)=(10)/Total(10)</t>
  </si>
  <si>
    <t>(12)=(11)*0,6%</t>
  </si>
  <si>
    <t>(14)=(13)/Total(13)</t>
  </si>
  <si>
    <t>(17)=(16)/Total(16)</t>
  </si>
  <si>
    <t>(18)=(17)*8,5%</t>
  </si>
  <si>
    <t>(20)=(19)/Total(19)</t>
  </si>
  <si>
    <t>(21)=(20)*20,5%</t>
  </si>
  <si>
    <t>(23)=(22)* Total(1)</t>
  </si>
  <si>
    <t xml:space="preserve">  1. LIQUIDACIÓN DE LOS RECURSOS DEL SISTEMA DE FINANCIACIÓN</t>
  </si>
  <si>
    <t>2.- DETERMINACIÓN DE LOS FONDOS DE CONVERGENCIA AUTONÓMICA</t>
  </si>
  <si>
    <t xml:space="preserve"> 2.- DETERMINACIÓN DE LOS FONDOS DE CONVERGENCIA AUTONÓMICA</t>
  </si>
  <si>
    <t>ITP y AJD</t>
  </si>
  <si>
    <t>(15)=(1)+(2)+(9)+ (10) + ... +(14)</t>
  </si>
  <si>
    <t>(8)=(15) Cuadro 2.2.2</t>
  </si>
  <si>
    <t>(1)=(4) Cuadro 2.2.1</t>
  </si>
  <si>
    <t>(3)=(1)-(2)</t>
  </si>
  <si>
    <t>Valor en el año base del Fondo de Suficiencia Global a 1 de enero de 2015</t>
  </si>
  <si>
    <t>PIB 2015
 (miles de euros)</t>
  </si>
  <si>
    <t>Población 2015</t>
  </si>
  <si>
    <t>1.10. Fondo de Suficiencia</t>
  </si>
  <si>
    <t>(1)=(6) Cuadro _x000D_
 1.9.3.2 + (4) Cuadro 1.9.3.3</t>
  </si>
  <si>
    <t>(3)=(5) Cuadro 1.10</t>
  </si>
  <si>
    <t>Participación 
en el Fondo de Competitividad</t>
  </si>
  <si>
    <t>(2)=(5) Cuadro 1.10</t>
  </si>
  <si>
    <t>D.Final 19 Ley PGE 2017</t>
  </si>
  <si>
    <t>3. Liquidación definitiva</t>
  </si>
  <si>
    <t>1.6.1.- Cálculos de los Índices de Ventas a Expendedurías ponderadas por los correspondientes tipos impositivos (III)</t>
  </si>
  <si>
    <t>1.6.1.- Cálculos de los Índices de Ventas a Expendedurías ponderadas por los correspondientes tipos impositivos (I)</t>
  </si>
  <si>
    <t>1.6.1.- Cálculos de los Índices de Ventas a Expendedurías ponderadas por los correspondientes tipos impositivos (II)</t>
  </si>
  <si>
    <t>1.6.1.- Cálculos de los Índices de Ventas a Expendedurías ponderadas por los correspondientes tipos impositivos (IV)</t>
  </si>
  <si>
    <t>1.7.1. - Cálculos de los Índices de entregas de Gasolinas, Gasóleos y Fuelóleos, ponderadas por los correspondientes tipos impositivos (II)</t>
  </si>
  <si>
    <t>1.7.1. - Cálculos de los Índices de entregas de Gasolinas, Gasóleos y Fuelóleos, ponderadas por los correspondientes tipos impositivos (I)</t>
  </si>
  <si>
    <t>(22)=(3)+...+(21)</t>
  </si>
  <si>
    <t xml:space="preserve">Reparto remanente según población ajustada para el cumplimiento del objetivo del Fondo de Competitividad </t>
  </si>
  <si>
    <t>Participación definitiva en el Fondo de Competitividad</t>
  </si>
  <si>
    <t>Reparto 
Segundo Subfondo</t>
  </si>
  <si>
    <t>Reparto del exceso del Segundo Subfondo</t>
  </si>
  <si>
    <t>Reparto total del Segundo Subfondo</t>
  </si>
  <si>
    <t>Reparto según población ajustada para el cumplimiento del objetivo del Fondo de Competitividad</t>
  </si>
  <si>
    <t xml:space="preserve">       1. LIQUIDACIÓN DE LOS RECURSOS DEL SISTEMA DE FINANCIACIÓN</t>
  </si>
  <si>
    <t xml:space="preserve">          2.- DETERMINACIÓN DE LOS FONDOS DE CONVERGENCIA AUTONÓMICA</t>
  </si>
  <si>
    <t xml:space="preserve">         2.- DETERMINACIÓN DE LOS FONDOS DE CONVERGENCIA AUTONÓMICA</t>
  </si>
  <si>
    <t>2.1.3.2.- Reparto del Segundo Subfondo</t>
  </si>
  <si>
    <t>2.1.3.3.- Distribución del Fondo de Cooperación</t>
  </si>
  <si>
    <t>2.2.2.- Capacidad Fiscal</t>
  </si>
  <si>
    <t>2.2.3.- Determinación de la financiación homogénea y de la capacidad fiscal por habitante ajustado</t>
  </si>
  <si>
    <t>2.3.- Determinación de la Compensación de la D.A. Tercera de la Ley 22/2009</t>
  </si>
  <si>
    <t xml:space="preserve">            1. LIQUIDACIÓN DE LOS RECURSOS DEL SISTEMA DE FINANCIACIÓN</t>
  </si>
  <si>
    <t xml:space="preserve">      1. LIQUIDACIÓN DE LOS RECURSOS DEL SISTEMA DE FINANCIACIÓN</t>
  </si>
  <si>
    <t xml:space="preserve">           2.- DETERMINACIÓN DE LOS FONDOS DE CONVERGENCIA AUTONÓMICA</t>
  </si>
  <si>
    <t xml:space="preserve">      2.- DETERMINACIÓN DE LOS FONDOS DE CONVERGENCIA AUTONÓMICA</t>
  </si>
  <si>
    <t xml:space="preserve">               2.- DETERMINACIÓN DE LOS FONDOS DE CONVERGENCIA AUTONÓMICA</t>
  </si>
  <si>
    <t>Distancia del PIB per cápita de cada Comunidad respecto a la media</t>
  </si>
  <si>
    <t xml:space="preserve">Límite </t>
  </si>
  <si>
    <t>Reparto Primer Subfondo
(miles de euros)</t>
  </si>
  <si>
    <t>1.1     Liquidación del IRPF del año 2016</t>
  </si>
  <si>
    <t>1.1.1        Rendimiento de la tarifa autonómica del año 2016 con ejercicio de la competencia normativa</t>
  </si>
  <si>
    <t>1.1.2        Liquidación definitiva del rendimiento de la tarifa autonómica del IRPF del año 2016</t>
  </si>
  <si>
    <t>1.2    Liquidación del Impuesto sobre el Valor Añadido del año 2016</t>
  </si>
  <si>
    <t>1.3    Liquidación del Impuesto sobre el Alcohol y Bebidas Derivadas del año 2016</t>
  </si>
  <si>
    <t>1.4    Liquidación del Impuesto sobre Productos Intermedios del año 2016</t>
  </si>
  <si>
    <t>1.5    Liquidación del Impuesto sobre la Cerveza del año 2016</t>
  </si>
  <si>
    <t>1.6    Liquidación del Impuesto sobre Labores del Tabaco del año 2016</t>
  </si>
  <si>
    <t>1.7    Liquidación del Impuesto sobre Hidrocarburos del año 2016</t>
  </si>
  <si>
    <t>1.8    Liquidación del Impuesto sobre la Electricidad del año 2016</t>
  </si>
  <si>
    <t>1.9    Liquidación de la Transferencia del Fondo de Garantía de Servicios Públicos Fundamentales del año 2016</t>
  </si>
  <si>
    <t>1.9.1        Cálculo de la población ajustada en el año 2016</t>
  </si>
  <si>
    <t>1.9.2.1        ITE definitivos 2007 y 2016</t>
  </si>
  <si>
    <t>1.9.2.2        Variación ITE 2007/2016</t>
  </si>
  <si>
    <t>1.9.3        Cálculo del Fondo de Garantía de Servicios Públicos Fundamentales del año 2016</t>
  </si>
  <si>
    <t>1.9.3.1       Cálculo de los valores normativos del Impuesto sobre Transmisiones Patrimoniales y Actos Jurídicos Documentados del año 2016</t>
  </si>
  <si>
    <t>1.9.3.2       Cálculo de los recursos tributarios no sujetos a liquidación en términos normativos del año 2016</t>
  </si>
  <si>
    <t>1.9.3.3       Cálculo de los recursos tributarios sujetos a liquidación en términos normativos del año 2016</t>
  </si>
  <si>
    <t>1.9.3.4       Fondo de Garantía de Servicios Públicos Fundamentales del año 2016</t>
  </si>
  <si>
    <t>1.9.4        Cálculo de la liquidación de la Transferencia del Fondo de Garantía del año 2016</t>
  </si>
  <si>
    <t>1.10 Liquidación del Fondo de Suficiencia Global del año 2016</t>
  </si>
  <si>
    <t>2.1    Fondo de Cooperación del año 2016</t>
  </si>
  <si>
    <t>2.1.1        Determinación del Fondo de Cooperación del año 2016</t>
  </si>
  <si>
    <t>2.1.1.1       Determinación del Fondo de Cooperación del año 2016 de las Comunidades Autónomas de Régimen Común</t>
  </si>
  <si>
    <t>2.1.1.2       Determinación de las participaciones en el Fondo de Cooperación del año 2016 de las Ciudades con Estatuto de Autonomía</t>
  </si>
  <si>
    <t>2.2    Fondo de Competitividad del año 2016</t>
  </si>
  <si>
    <t>2.2.1        Recursos financieros proporcionados por el sistema de financiación del año 2016 a efectos del Fondo de Competitividad</t>
  </si>
  <si>
    <t>2.2.4        Aplicación del Fondo de Competitividad 2016</t>
  </si>
  <si>
    <t>2.2.4.1       Primer reparto del Fondo de Competitividad 2016</t>
  </si>
  <si>
    <t>2.2.4.2       Segundo reparto del Fondo de Competitividad 2016</t>
  </si>
  <si>
    <t>3. Liquidación definitiva conjunta del año 2016</t>
  </si>
  <si>
    <t>1.1.- Liquidación del IRPF del año 2016</t>
  </si>
  <si>
    <t>1.1.1.- Rendimiento de la tarifa autonómica del IRPF del año 2016 con ejercicio de la competencia normativa</t>
  </si>
  <si>
    <t>1.1.2.- Liquidación definitiva del rendimiento de la tarifa autonómica del IRPF del año 2016</t>
  </si>
  <si>
    <t>Rendimiento definitivo de la Tarifa Autonómica del IRPF 2016 (con capacidad normativa)</t>
  </si>
  <si>
    <t>Liquidación 2016</t>
  </si>
  <si>
    <t>Entregas a cuenta
efectuadas en 2016</t>
  </si>
  <si>
    <t>1.2.- Liquidación del Impuesto sobre el Valor Añadido del año 2016</t>
  </si>
  <si>
    <t>Entregas a cuenta efectuadas en 2016</t>
  </si>
  <si>
    <t>1.3.- Liquidación del Impuesto sobre el Alcohol y Bebidas Derivadas del año 2016</t>
  </si>
  <si>
    <t>1.5.- Liquidación del Impuesto sobre la Cerveza del año 2016</t>
  </si>
  <si>
    <t>1.4.- Liquidación del Impuesto sobre Productos Intermedios del año 2016</t>
  </si>
  <si>
    <t>1.7.- Liquidación del Impuesto sobre Hidrocarburos del año 2016</t>
  </si>
  <si>
    <t>Índice de ventas ponderado por los tipos impositivos 2016</t>
  </si>
  <si>
    <t>1.8 - Liquidación del Impuesto sobre la Electricidad del año 2016</t>
  </si>
  <si>
    <t>1.9.1. - Cálculo de la población ajustada en el año 2016</t>
  </si>
  <si>
    <t>1.9. - Liquidación de la Transferencia del Fondo de Garantía de Servicios Públicos Fundamentales del año 2016</t>
  </si>
  <si>
    <t>1.9.2.1.- ITE definitivos 2007 y 2016</t>
  </si>
  <si>
    <t>ITE definitivo 2016</t>
  </si>
  <si>
    <t>Recaudación estatal 
 real 2016 previa 
al pago a las CC.AA.</t>
  </si>
  <si>
    <t>Total ITE 2016</t>
  </si>
  <si>
    <t>Liquidación definitiva 2014 pagada</t>
  </si>
  <si>
    <t>1.9.2.2.- Variación ITE 2007/2016</t>
  </si>
  <si>
    <t>Variación ITE 2007/2016</t>
  </si>
  <si>
    <t xml:space="preserve"> año 2016</t>
  </si>
  <si>
    <t>1.9.3.- Cálculo del Fondo de Garantía de Servicios Públicos Fundamentales del año 2016</t>
  </si>
  <si>
    <t>1.9.3.1.- Cálculo de los valores normativos del Impuesto sobre Transmisiones Patrimoniales y Actos Jurídicos Documentados del año 2016</t>
  </si>
  <si>
    <t>Rendimiento por IRPF, IVA e II.EE., en valor normativo 2016</t>
  </si>
  <si>
    <t>Índice de variación de los rendimientos por IRPF, IVA e II.EE. de 2016 respecto de 2009</t>
  </si>
  <si>
    <t>Impuesto sobre Transmisiones Patrimoniales y Actos Jurídicos Documentados, valor normativo 2016</t>
  </si>
  <si>
    <t>1.9.3.2.- Cálculo de los recursos tributarios no sujetos a liquidación en términos normativos del año 2016</t>
  </si>
  <si>
    <t>Recursos tributarios no sujetos a liquidación en términos normativos 2016</t>
  </si>
  <si>
    <t>1.9.3.3.- Cálculos de los recursos tributarios sujetos a liquidación en términos normativos del año 2016</t>
  </si>
  <si>
    <t>Recursos tributarios sujetos a liquidación en términos normativos 2016</t>
  </si>
  <si>
    <t>1.9.3.4.- Fondo de Garantía de Servicios Públicos Fundamentales del año 2016</t>
  </si>
  <si>
    <t>75% de los Recursos tributarios 2016</t>
  </si>
  <si>
    <t>Variación ITE 2007/2016    (D)</t>
  </si>
  <si>
    <t xml:space="preserve">Importe de la aportación definitiva del Estado 2016 (E) =(C)*(D) </t>
  </si>
  <si>
    <t>1.9.4.- Cálculo de la liquidación de la Transferencia del Fondo de Garantía del año 2016</t>
  </si>
  <si>
    <t>Participación en el Fondo de Garantía  2016</t>
  </si>
  <si>
    <t>Liquidación de la Transferencia del Fondo de Garantía 2016</t>
  </si>
  <si>
    <t>1.10.- Cálculo de la liquidación del Fondo de Suficiencia Global del año 2016</t>
  </si>
  <si>
    <t>Fondo de Suficiencia Global 2016</t>
  </si>
  <si>
    <t>Valor en el año base del Fondo de Suficiencia Global a 1 de enero de 2016</t>
  </si>
  <si>
    <t xml:space="preserve">Revisión en el año base del FSG de 2016 por variación en los tipos impositivos </t>
  </si>
  <si>
    <t>(5)=(4)*ITE 2007/2016</t>
  </si>
  <si>
    <t>2.1.- Fondo de Cooperación del año 2016</t>
  </si>
  <si>
    <t>2.1.1.- Determinación del Fondo de Cooperación del año 2016</t>
  </si>
  <si>
    <t>2.1.1.1.- Determinación del Fondo de Cooperación del año 2016 de las Comunidades Autónomas de Régimen Común</t>
  </si>
  <si>
    <t>Variación ITE 2007/2016    (C)</t>
  </si>
  <si>
    <t>Variación ITE 2009/2016 (D)=(C)/(B)</t>
  </si>
  <si>
    <t>Total Fondo de Cooperación CC.AA 2016    (E)=(A)*(D)</t>
  </si>
  <si>
    <t>2.1.1.2.- Determinación de las participaciones en el Fondo de Cooperación del año 2016 de las Ciudades con Estatuto de Autonomía</t>
  </si>
  <si>
    <t>Participación en el Fondo de Cooperación del año 2016</t>
  </si>
  <si>
    <t>PIB 2016
 (miles de euros)</t>
  </si>
  <si>
    <t>Población 2016</t>
  </si>
  <si>
    <t>Superficie 2016</t>
  </si>
  <si>
    <t>Densidad 2016</t>
  </si>
  <si>
    <t>Total Fondo de Cooperación CC.AA 2016 (A) = (E) Cuadro 2.1.1.1</t>
  </si>
  <si>
    <t>2.2.- Fondo de Competitividad del año 2016</t>
  </si>
  <si>
    <t>2.2.1.- Recursos financieros proporcionados por el sistema de financiación del año 2016 a efectos del Fondo de Competitividad</t>
  </si>
  <si>
    <t>Fondo de Suficiencia Global del año 2016</t>
  </si>
  <si>
    <t>Reintegro de la liquidación aplazada 2009 a computar en el Fondo de Competitividad 2016</t>
  </si>
  <si>
    <t>Anticipos pendientes de cancelar 2009 a computar en el Fondo de Competitividad 2016</t>
  </si>
  <si>
    <t>2.2.4.- Aplicación del Fondo de Competitividad 2016</t>
  </si>
  <si>
    <t>2.2.4.1.- Primer reparto del Fondo de Competitividad 2016</t>
  </si>
  <si>
    <t>Variación ITE 2009/2016 (B)= (D) Cuadro 2.1.1.1</t>
  </si>
  <si>
    <t>2.2.4.2.- Segundo reparto del Fondo de Competitividad 2016</t>
  </si>
  <si>
    <t>3.- Liquidación definitiva conjunta del año 2016</t>
  </si>
  <si>
    <t>Desde 1-1-16 a 02-12-16</t>
  </si>
  <si>
    <t>Desde 01-01-16 a 02-12-16</t>
  </si>
  <si>
    <t>Desde 03-12-16 a 31-12-16</t>
  </si>
  <si>
    <t>Total ventas ponderadas Epígrafe 1 (Cigarros Impuesto proporcional)</t>
  </si>
  <si>
    <t>(5)=(2)+(4)</t>
  </si>
  <si>
    <t>Total ventas ponderadas Epígrafe 1 (Cigarros Impuesto tipo único)</t>
  </si>
  <si>
    <t>(10)=(7)+(9)</t>
  </si>
  <si>
    <t>Total ventas ponderadas Epígrafe 1 (Cigarros Impuesto tipo incrementado)</t>
  </si>
  <si>
    <t>(15)=(12)+(14)</t>
  </si>
  <si>
    <t>(7)=(6)*tipo</t>
  </si>
  <si>
    <t>(12)=(11)*tipo</t>
  </si>
  <si>
    <t>(14)=(13)*tipo</t>
  </si>
  <si>
    <t>(16)=(5)+(10)+(15)</t>
  </si>
  <si>
    <t xml:space="preserve">   1. LIQUIDACIÓN DE LOS RECURSOS DEL SISTEMA DE FINANCIACIÓN     </t>
  </si>
  <si>
    <t>(21)=(18)+(20)</t>
  </si>
  <si>
    <t>(22)</t>
  </si>
  <si>
    <t>(23)=(22)*tipo</t>
  </si>
  <si>
    <t>(24)</t>
  </si>
  <si>
    <t>(25)=(24)*tipo</t>
  </si>
  <si>
    <t>(26)=(23)+(25)</t>
  </si>
  <si>
    <t>(27)</t>
  </si>
  <si>
    <t>(28)=(27)*tipo</t>
  </si>
  <si>
    <t>(29)</t>
  </si>
  <si>
    <t>(30)=(29)*tipo</t>
  </si>
  <si>
    <t>(31)=(28)+(30)</t>
  </si>
  <si>
    <t>(32)</t>
  </si>
  <si>
    <t>(33)=(32)*tipo</t>
  </si>
  <si>
    <t>(34)</t>
  </si>
  <si>
    <t>(35)=(34)*tipo</t>
  </si>
  <si>
    <t>(36)=(33)+(35)</t>
  </si>
  <si>
    <t>(38)</t>
  </si>
  <si>
    <t>(39)=(38)*tipo</t>
  </si>
  <si>
    <t>(40)</t>
  </si>
  <si>
    <t>(41)=(40)*tipo</t>
  </si>
  <si>
    <t>(42)=(39)+(41)</t>
  </si>
  <si>
    <t>(43)</t>
  </si>
  <si>
    <t>(44)=(43)*tipo</t>
  </si>
  <si>
    <t>(45)</t>
  </si>
  <si>
    <t>(46)=(45)*tipo</t>
  </si>
  <si>
    <t>(47)=(44)+(46)</t>
  </si>
  <si>
    <t>(48)</t>
  </si>
  <si>
    <t>(49)=(48)*tipo</t>
  </si>
  <si>
    <t>(50)</t>
  </si>
  <si>
    <t>(51)=(50)*tipo</t>
  </si>
  <si>
    <t>(52)=(49)+(51)</t>
  </si>
  <si>
    <t>(53)</t>
  </si>
  <si>
    <t>(54)=(53)*tipo</t>
  </si>
  <si>
    <t>(55)</t>
  </si>
  <si>
    <t>(56)=(55)*tipo</t>
  </si>
  <si>
    <t>(57)=(54)+(56)</t>
  </si>
  <si>
    <t>(58)=(42)+(47)+(52)+(57)</t>
  </si>
  <si>
    <t>(59)</t>
  </si>
  <si>
    <t>(60)=(59)*tipo</t>
  </si>
  <si>
    <t>(61)</t>
  </si>
  <si>
    <t>(62)=(61)*tipo</t>
  </si>
  <si>
    <t>(63)</t>
  </si>
  <si>
    <t>(64)=(63)*tipo</t>
  </si>
  <si>
    <t>(65)</t>
  </si>
  <si>
    <t>(66)=(65)*tipo</t>
  </si>
  <si>
    <t>Total ventas ponderadas Epígrafe 2 (Cigarrillos Impuesto proporcional)</t>
  </si>
  <si>
    <t>Total ventas ponderadas  Epígrafe 2 (Cigarrillos Impuesto especifico)</t>
  </si>
  <si>
    <t>c) Impuesto Tipo único = 131,5€ por mil cigarrillos</t>
  </si>
  <si>
    <t>Total ventas ponderadas Epígrafe 2 (Cigarrillos Impuesto tipo único)</t>
  </si>
  <si>
    <t>d)  si PVP&lt;196€cada 1000uds=138€/1000cigarrillos</t>
  </si>
  <si>
    <t>Total ventas ponderadas Epígrafe 2 (Cigarrillos Impuesto tipo incrementado)</t>
  </si>
  <si>
    <t>Total ventas ponderadas Epígrafe 2</t>
  </si>
  <si>
    <t>d)  si PVP&lt;196€cada 1000uds=141€/1000cigarrillos</t>
  </si>
  <si>
    <t>Total ventas ponderadas Epígrafe 3 (Picadura para liar Impuesto proporcional)</t>
  </si>
  <si>
    <t>Total ventas ponderadas Epígrafe 3 (Picadura para liar Impuesto específico)</t>
  </si>
  <si>
    <t>Total ventas ponderadas Epígrafe 3 (Picadura para liar Impuesto único)</t>
  </si>
  <si>
    <t>d)  si PVP&lt;165€ por kg= 102,75€/Kg</t>
  </si>
  <si>
    <t>Total ventas ponderadas Epígrafe 3 (Picadura para liar Impuesto incrementado)</t>
  </si>
  <si>
    <t>Total ventas ponderadas Epígrafe 3</t>
  </si>
  <si>
    <t>Total ventas ponderadas Epígrafe 4 (Demás labores del tabaco)</t>
  </si>
  <si>
    <t>(69)=(68)sobre el total</t>
  </si>
  <si>
    <t>ÍNDICE DE VENTAS PONDERADO POR ELOS TIPOS IMPOSITIVOS</t>
  </si>
  <si>
    <t xml:space="preserve">1. LIQUIDACIÓN DE LOS RECURSOS DEL SISTEMA DE FINANCIACIÓN     </t>
  </si>
  <si>
    <t>TOTAL  VENTAS PONDERADAS</t>
  </si>
  <si>
    <t>EP 4.- Demás labores del tabaco</t>
  </si>
  <si>
    <t xml:space="preserve">           3.- LIQUIDACIÓN DEFINITIVA CONJUNTA DEL AÑO 2016</t>
  </si>
  <si>
    <t>a) Impuesto proporcional.
Tipo =15,80%</t>
  </si>
  <si>
    <t>a) Impuesto proporcional.
Tipo= 15,80%</t>
  </si>
  <si>
    <t>b) Impuesto Tipo único =41,5€ por mil cigarros</t>
  </si>
  <si>
    <t>1.6.- Liquidación del Impuesto sobre las Labores del Tabaco del año 2016</t>
  </si>
  <si>
    <t>(67)=(60)+(62)+
(64)+(66)</t>
  </si>
  <si>
    <t>(68)=(16)+(37)+
(58)+(67)</t>
  </si>
  <si>
    <t>Total ventas ponderadas 
Epígrafe 1 
(Cigarros)</t>
  </si>
  <si>
    <t>1.6.1.- Cálculos de los Índices de Ventas a Expendedurías ponderadas por los correspondientes tipos impositivos (V)</t>
  </si>
  <si>
    <t>1.6.1.- Cálculos de los Índices de Ventas a Expendedurías ponderadas por los correspondientes tipos impositivos (VI)</t>
  </si>
  <si>
    <t>1.6.1.- Cálculos de los Índices de Ventas a Expendedurías ponderadas por los correspondientes tipos impositivos (VII)</t>
  </si>
  <si>
    <t>a) Impuesto proporcional. 
Tipo= 41,50%</t>
  </si>
  <si>
    <t>b) Impuesto específico. 
Tipo = 22 € por Kg</t>
  </si>
  <si>
    <t>b) Impuesto específico. 
Tipo = 23,5 € por Kg</t>
  </si>
  <si>
    <t>c) Impuesto 
Tipo único=96,5€ por Kg</t>
  </si>
  <si>
    <t>c) Impuesto 
Tipo único=98,75€ por Kg</t>
  </si>
  <si>
    <t>a) Impuesto proporcional. 
Tipo= 51,00%</t>
  </si>
  <si>
    <t>b) Impuesto específico. 
Tipo= 24,1€ por mil cigarrillos</t>
  </si>
  <si>
    <t>b) Impuesto específico. 
Tipo= 24,7€ por mil cigarrillos</t>
  </si>
  <si>
    <t>b) Impuesto 
Tipo único = 22€ por Kg.</t>
  </si>
  <si>
    <t xml:space="preserve">               1. LIQUIDACIÓN DE LOS RECURSOS DEL SISTEMA DE FINANCIACIÓN     </t>
  </si>
  <si>
    <t xml:space="preserve">          1. LIQUIDACIÓN DE LOS RECURSOS DEL SISTEMA DE FINANCIACIÓN</t>
  </si>
  <si>
    <t>(37)=(21)+(26)+(31)+
(36)</t>
  </si>
  <si>
    <t xml:space="preserve">                2.- DETERMINACIÓN DE LOS FONDOS DE CONVERGENCIA AUTONÓMICA</t>
  </si>
  <si>
    <t>(1)=Columna 69 Cuadro 1.6.1</t>
  </si>
  <si>
    <t>2.2.4.3       Cuadro de aplicación del Fondo de Competitividad</t>
  </si>
  <si>
    <t>2.2.4.4       Cuadro de participación del Fondo de Competitividad</t>
  </si>
  <si>
    <t>2.2.4.3.- Cuadro de aplicación del Fondo de Competitividad</t>
  </si>
  <si>
    <t>2.2.4.4.- Cuadro de participación en el Fondo de Competitividad</t>
  </si>
  <si>
    <t>2.2.4.4.Part.F.Compet.</t>
  </si>
  <si>
    <t>2.2.4.3 Aplicación F.Competit</t>
  </si>
  <si>
    <t>a) Impuesto proporcional. 
Tipo= 28,40%</t>
  </si>
  <si>
    <t>a) Impuesto proporcional.
Tipo= 28,40%</t>
  </si>
  <si>
    <t>(3) = (4) Cuadro 2.2.4.2</t>
  </si>
  <si>
    <t>(1)=(3) Cuadro 2.2.4.3</t>
  </si>
  <si>
    <t>(3) = (4) Cuadro 2.2.4.3</t>
  </si>
  <si>
    <t/>
  </si>
  <si>
    <t>&lt;90% media</t>
  </si>
  <si>
    <t>&lt;50% media</t>
  </si>
  <si>
    <t>Cto.&lt;90% media y densidad &lt; 1.25*media</t>
  </si>
  <si>
    <t>Ccto&lt;50% media</t>
  </si>
  <si>
    <t>1.6.1        Cálculos de los índices de ventas a expendedurías ponderadas por los correspondientes tipos impositivos (I)</t>
  </si>
  <si>
    <t>1.6.1        Cálculos de los índices de ventas a expendedurías ponderadas por los correspondientes tipos impositivos (II)</t>
  </si>
  <si>
    <t>1.6.1        Cálculos de los índices de ventas a expendedurías ponderadas por los correspondientes tipos impositivos (III)</t>
  </si>
  <si>
    <t>1.6.1        Cálculos de los índices de ventas a expendedurías ponderadas por los correspondientes tipos impositivos (IV)</t>
  </si>
  <si>
    <t>1.6.1        Cálculos de los índices de ventas a expendedurías ponderadas por los correspondientes tipos impositivos (V)</t>
  </si>
  <si>
    <t>1.6.1        Cálculos de los índices de ventas a expendedurías ponderadas por los correspondientes tipos impositivos (VI)</t>
  </si>
  <si>
    <t>1.6.1        Cálculos de los índices de ventas a expendedurías ponderadas por los correspondientes tipos impositivos (VII)</t>
  </si>
  <si>
    <t>1.7.1        Cálculos de los índices de entregas de gasolinas, gasóleos y fuelóleos, ponderadas por los correspondientes tipos impositivos (I)</t>
  </si>
  <si>
    <t>1.7.1        Cálculos de los índices de entregas de gasolinas, gasóleos y fuelóleos, ponderadas por los correspondientes tipos impositivos (II)</t>
  </si>
  <si>
    <t>1.6.1 Tabacos (I)</t>
  </si>
  <si>
    <t>1.6.1 Tabacos (II)</t>
  </si>
  <si>
    <t>1.6.1 Tabacos (III)</t>
  </si>
  <si>
    <t>1.6.1 Tabacos (IV)</t>
  </si>
  <si>
    <t>1.6.1 Tabacos (V)</t>
  </si>
  <si>
    <t>1.6.1 Tabacos (VI)</t>
  </si>
  <si>
    <t>1.6.1 Tabacos (VII)</t>
  </si>
  <si>
    <t>1.7.1 Hidrocarburos (I)</t>
  </si>
  <si>
    <t>1.7.1 Hidrocarburos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</si>
</sst>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64" formatCode="#,##0.00\ "/>
    <numFmt numFmtId="165" formatCode="dd/mm/yyyy;@"/>
    <numFmt numFmtId="166" formatCode="0.000000"/>
    <numFmt numFmtId="167" formatCode="#,##0.00\ \ "/>
    <numFmt numFmtId="168" formatCode="0.0000"/>
    <numFmt numFmtId="169" formatCode="#,##0\ \ "/>
    <numFmt numFmtId="170" formatCode="#,##0.00\ 00"/>
    <numFmt numFmtId="171" formatCode="#,##0.00\ \ \ "/>
    <numFmt numFmtId="172" formatCode="#,##0.0000\ \ \ "/>
    <numFmt numFmtId="173" formatCode="#,##0.00000\ \ "/>
    <numFmt numFmtId="174" formatCode="#,##0.00000000\ \ "/>
    <numFmt numFmtId="175" formatCode="#,##0.0000\ \ "/>
    <numFmt numFmtId="176" formatCode="_-* #,##0.00\ _P_t_s_-;\-* #,##0.00\ _P_t_s_-;_-* &quot;-&quot;??\ _P_t_s_-;_-@_-"/>
    <numFmt numFmtId="177" formatCode="#,##0.0000000\ \ "/>
    <numFmt numFmtId="178" formatCode="#,##0.0000"/>
    <numFmt numFmtId="179" formatCode="#,##0.0000000\ "/>
    <numFmt numFmtId="180" formatCode="#,##0.00000"/>
    <numFmt numFmtId="181" formatCode="#,##0.000000\ \ "/>
    <numFmt numFmtId="182" formatCode="#,##0.00000000"/>
    <numFmt numFmtId="183" formatCode="_-* #,##0.00\ [$€-1]_-;\-* #,##0.00\ [$€-1]_-;_-* &quot;-&quot;??\ [$€-1]_-"/>
    <numFmt numFmtId="184" formatCode="_-* #,##0\ _P_t_s_-;\-* #,##0\ _P_t_s_-;_-* &quot;-&quot;\ _P_t_s_-;_-@_-"/>
    <numFmt numFmtId="185" formatCode="_-* #,##0.00\ &quot;Pts&quot;_-;\-* #,##0.00\ &quot;Pts&quot;_-;_-* &quot;-&quot;??\ &quot;Pts&quot;_-;_-@_-"/>
    <numFmt numFmtId="186" formatCode="#,##0.000000000\ \ "/>
    <numFmt numFmtId="187" formatCode="#,##0\ "/>
    <numFmt numFmtId="188" formatCode="#,##0.000000\ "/>
    <numFmt numFmtId="189" formatCode="0.000000\ \ \ \ \ \ \ \ \ \ "/>
    <numFmt numFmtId="190" formatCode="0.000000\ "/>
    <numFmt numFmtId="191" formatCode="#,##0.00\ ;0.00\ ;#,##0.00\ \ ;"/>
    <numFmt numFmtId="192" formatCode="#,##0.##;[Red]\-#,##0.##"/>
    <numFmt numFmtId="193" formatCode="#,##0.0"/>
    <numFmt numFmtId="194" formatCode="#,##0.000000"/>
  </numFmts>
  <fonts count="7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6.5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5.5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8"/>
      <name val="MS Sans Serif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2"/>
      <color theme="1"/>
      <name val="Times New Roman"/>
      <family val="1"/>
    </font>
    <font>
      <u/>
      <sz val="10"/>
      <color theme="10"/>
      <name val="Arial"/>
      <family val="2"/>
    </font>
    <font>
      <sz val="8"/>
      <color theme="1"/>
      <name val="Times New Roman"/>
      <family val="1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6"/>
      <name val="Arial"/>
      <family val="2"/>
    </font>
    <font>
      <sz val="11"/>
      <name val="Calibri"/>
      <family val="2"/>
      <scheme val="minor"/>
    </font>
    <font>
      <sz val="10"/>
      <color theme="3" tint="0.39997558519241921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21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12"/>
      <color rgb="FFFF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8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theme="0"/>
      </top>
      <bottom/>
      <diagonal/>
    </border>
    <border>
      <left style="medium">
        <color indexed="9"/>
      </left>
      <right/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 style="thin">
        <color theme="0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thin">
        <color theme="0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theme="0"/>
      </bottom>
      <diagonal/>
    </border>
    <border>
      <left style="thin">
        <color theme="0"/>
      </left>
      <right/>
      <top style="medium">
        <color indexed="9"/>
      </top>
      <bottom style="medium">
        <color theme="0"/>
      </bottom>
      <diagonal/>
    </border>
    <border>
      <left/>
      <right style="medium">
        <color indexed="9"/>
      </right>
      <top style="medium">
        <color indexed="9"/>
      </top>
      <bottom style="medium">
        <color theme="0"/>
      </bottom>
      <diagonal/>
    </border>
    <border>
      <left style="medium">
        <color indexed="9"/>
      </left>
      <right/>
      <top/>
      <bottom style="medium">
        <color theme="0"/>
      </bottom>
      <diagonal/>
    </border>
    <border>
      <left style="medium">
        <color indexed="9"/>
      </left>
      <right/>
      <top style="medium">
        <color indexed="9"/>
      </top>
      <bottom style="medium">
        <color theme="0"/>
      </bottom>
      <diagonal/>
    </border>
    <border>
      <left/>
      <right style="thin">
        <color theme="0"/>
      </right>
      <top style="medium">
        <color indexed="9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indexed="9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9"/>
      </bottom>
      <diagonal/>
    </border>
    <border>
      <left/>
      <right style="medium">
        <color indexed="9"/>
      </right>
      <top style="medium">
        <color theme="0"/>
      </top>
      <bottom style="medium">
        <color indexed="9"/>
      </bottom>
      <diagonal/>
    </border>
    <border>
      <left style="medium">
        <color indexed="9"/>
      </left>
      <right/>
      <top style="medium">
        <color theme="0"/>
      </top>
      <bottom style="medium">
        <color indexed="9"/>
      </bottom>
      <diagonal/>
    </border>
    <border>
      <left/>
      <right style="medium">
        <color theme="0"/>
      </right>
      <top style="medium">
        <color theme="0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theme="0"/>
      </bottom>
      <diagonal/>
    </border>
    <border>
      <left/>
      <right style="medium">
        <color theme="0"/>
      </right>
      <top style="medium">
        <color indexed="9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9"/>
      </right>
      <top style="medium">
        <color theme="0"/>
      </top>
      <bottom/>
      <diagonal/>
    </border>
    <border>
      <left/>
      <right/>
      <top style="medium">
        <color theme="0"/>
      </top>
      <bottom style="medium">
        <color indexed="9"/>
      </bottom>
      <diagonal/>
    </border>
    <border>
      <left style="medium">
        <color theme="0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theme="0"/>
      </right>
      <top style="medium">
        <color indexed="9"/>
      </top>
      <bottom/>
      <diagonal/>
    </border>
    <border>
      <left style="medium">
        <color indexed="9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/>
      <bottom style="medium">
        <color indexed="9"/>
      </bottom>
      <diagonal/>
    </border>
    <border>
      <left/>
      <right style="medium">
        <color theme="0"/>
      </right>
      <top style="medium">
        <color indexed="9"/>
      </top>
      <bottom style="medium">
        <color indexed="9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43">
    <xf numFmtId="0" fontId="0" fillId="0" borderId="0"/>
    <xf numFmtId="0" fontId="5" fillId="0" borderId="0"/>
    <xf numFmtId="0" fontId="7" fillId="0" borderId="0"/>
    <xf numFmtId="0" fontId="5" fillId="0" borderId="0"/>
    <xf numFmtId="0" fontId="22" fillId="0" borderId="0" applyNumberFormat="0" applyBorder="0">
      <alignment horizontal="right" vertical="center" wrapText="1"/>
      <protection locked="0"/>
    </xf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8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17" borderId="9" applyNumberFormat="0" applyAlignment="0" applyProtection="0"/>
    <xf numFmtId="0" fontId="26" fillId="17" borderId="9" applyNumberFormat="0" applyAlignment="0" applyProtection="0"/>
    <xf numFmtId="0" fontId="27" fillId="18" borderId="10" applyNumberFormat="0" applyAlignment="0" applyProtection="0"/>
    <xf numFmtId="0" fontId="27" fillId="18" borderId="10" applyNumberFormat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7" fillId="0" borderId="12"/>
    <xf numFmtId="0" fontId="29" fillId="19" borderId="8" applyBorder="0"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31" fillId="7" borderId="9" applyNumberFormat="0" applyAlignment="0" applyProtection="0"/>
    <xf numFmtId="0" fontId="31" fillId="7" borderId="9" applyNumberFormat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32" fillId="24" borderId="0">
      <alignment horizontal="left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7" fillId="0" borderId="0"/>
    <xf numFmtId="0" fontId="5" fillId="0" borderId="0"/>
    <xf numFmtId="0" fontId="17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7" fillId="0" borderId="0"/>
    <xf numFmtId="0" fontId="5" fillId="26" borderId="13" applyNumberFormat="0" applyFont="0" applyAlignment="0" applyProtection="0"/>
    <xf numFmtId="0" fontId="5" fillId="26" borderId="13" applyNumberFormat="0" applyFont="0" applyAlignment="0" applyProtection="0"/>
    <xf numFmtId="0" fontId="5" fillId="26" borderId="13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8" fillId="17" borderId="14" applyNumberFormat="0" applyAlignment="0" applyProtection="0"/>
    <xf numFmtId="0" fontId="38" fillId="17" borderId="14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4" fillId="0" borderId="18" applyNumberFormat="0" applyFill="0" applyAlignment="0" applyProtection="0"/>
    <xf numFmtId="0" fontId="45" fillId="0" borderId="0"/>
    <xf numFmtId="0" fontId="3" fillId="0" borderId="0"/>
    <xf numFmtId="0" fontId="4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</cellStyleXfs>
  <cellXfs count="582">
    <xf numFmtId="0" fontId="0" fillId="0" borderId="0" xfId="0"/>
    <xf numFmtId="164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Border="1"/>
    <xf numFmtId="0" fontId="7" fillId="0" borderId="0" xfId="0" applyFont="1"/>
    <xf numFmtId="167" fontId="10" fillId="0" borderId="0" xfId="0" applyNumberFormat="1" applyFont="1" applyAlignment="1"/>
    <xf numFmtId="167" fontId="8" fillId="0" borderId="6" xfId="0" applyNumberFormat="1" applyFont="1" applyBorder="1" applyAlignment="1">
      <alignment horizontal="right"/>
    </xf>
    <xf numFmtId="0" fontId="0" fillId="0" borderId="0" xfId="0" applyBorder="1"/>
    <xf numFmtId="167" fontId="12" fillId="0" borderId="3" xfId="0" quotePrefix="1" applyNumberFormat="1" applyFont="1" applyBorder="1" applyAlignment="1">
      <alignment horizontal="center" vertical="center" wrapText="1"/>
    </xf>
    <xf numFmtId="167" fontId="12" fillId="0" borderId="0" xfId="0" quotePrefix="1" applyNumberFormat="1" applyFont="1" applyBorder="1" applyAlignment="1">
      <alignment horizontal="center" vertical="center" wrapText="1"/>
    </xf>
    <xf numFmtId="167" fontId="8" fillId="0" borderId="7" xfId="0" applyNumberFormat="1" applyFont="1" applyBorder="1" applyAlignment="1">
      <alignment horizontal="left" indent="1"/>
    </xf>
    <xf numFmtId="167" fontId="8" fillId="0" borderId="0" xfId="0" applyNumberFormat="1" applyFont="1" applyBorder="1"/>
    <xf numFmtId="167" fontId="8" fillId="0" borderId="0" xfId="0" applyNumberFormat="1" applyFont="1" applyBorder="1" applyAlignment="1">
      <alignment horizontal="left" indent="1"/>
    </xf>
    <xf numFmtId="167" fontId="7" fillId="0" borderId="0" xfId="0" quotePrefix="1" applyNumberFormat="1" applyFont="1" applyBorder="1" applyAlignment="1">
      <alignment horizontal="left" indent="2"/>
    </xf>
    <xf numFmtId="167" fontId="7" fillId="0" borderId="0" xfId="0" applyNumberFormat="1" applyFont="1" applyBorder="1" applyAlignment="1">
      <alignment horizontal="left" indent="2"/>
    </xf>
    <xf numFmtId="167" fontId="7" fillId="0" borderId="0" xfId="0" applyNumberFormat="1" applyFont="1"/>
    <xf numFmtId="167" fontId="7" fillId="0" borderId="0" xfId="0" applyNumberFormat="1" applyFont="1" applyBorder="1"/>
    <xf numFmtId="167" fontId="8" fillId="0" borderId="4" xfId="0" applyNumberFormat="1" applyFont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horizontal="center" vertical="center" wrapText="1"/>
    </xf>
    <xf numFmtId="167" fontId="12" fillId="0" borderId="0" xfId="0" quotePrefix="1" applyNumberFormat="1" applyFont="1" applyBorder="1" applyAlignment="1">
      <alignment vertical="center" wrapText="1"/>
    </xf>
    <xf numFmtId="2" fontId="0" fillId="0" borderId="0" xfId="0" applyNumberFormat="1" applyBorder="1"/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167" fontId="14" fillId="0" borderId="0" xfId="0" applyNumberFormat="1" applyFont="1" applyBorder="1" applyAlignment="1">
      <alignment horizontal="left"/>
    </xf>
    <xf numFmtId="4" fontId="15" fillId="0" borderId="0" xfId="0" applyNumberFormat="1" applyFont="1" applyBorder="1"/>
    <xf numFmtId="167" fontId="0" fillId="0" borderId="0" xfId="0" applyNumberFormat="1"/>
    <xf numFmtId="0" fontId="8" fillId="0" borderId="0" xfId="0" applyFont="1" applyBorder="1"/>
    <xf numFmtId="0" fontId="6" fillId="0" borderId="0" xfId="0" applyFont="1" applyAlignment="1">
      <alignment vertical="center" wrapText="1"/>
    </xf>
    <xf numFmtId="167" fontId="7" fillId="0" borderId="0" xfId="0" applyNumberFormat="1" applyFont="1" applyBorder="1" applyProtection="1">
      <protection locked="0"/>
    </xf>
    <xf numFmtId="169" fontId="7" fillId="0" borderId="0" xfId="0" applyNumberFormat="1" applyFont="1" applyBorder="1" applyProtection="1">
      <protection locked="0"/>
    </xf>
    <xf numFmtId="169" fontId="7" fillId="0" borderId="0" xfId="0" applyNumberFormat="1" applyFont="1" applyBorder="1"/>
    <xf numFmtId="164" fontId="12" fillId="0" borderId="0" xfId="0" quotePrefix="1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7" fontId="8" fillId="0" borderId="0" xfId="0" applyNumberFormat="1" applyFont="1" applyAlignment="1">
      <alignment horizontal="center"/>
    </xf>
    <xf numFmtId="170" fontId="6" fillId="0" borderId="0" xfId="0" applyNumberFormat="1" applyFont="1" applyFill="1" applyBorder="1"/>
    <xf numFmtId="4" fontId="7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67" fontId="7" fillId="0" borderId="0" xfId="0" applyNumberFormat="1" applyFont="1" applyFill="1"/>
    <xf numFmtId="167" fontId="7" fillId="0" borderId="0" xfId="0" applyNumberFormat="1" applyFont="1" applyFill="1" applyBorder="1"/>
    <xf numFmtId="167" fontId="8" fillId="0" borderId="3" xfId="0" applyNumberFormat="1" applyFont="1" applyBorder="1" applyAlignment="1">
      <alignment vertical="center"/>
    </xf>
    <xf numFmtId="175" fontId="7" fillId="0" borderId="0" xfId="0" applyNumberFormat="1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0" fontId="6" fillId="0" borderId="0" xfId="0" applyFont="1" applyAlignment="1"/>
    <xf numFmtId="177" fontId="0" fillId="0" borderId="0" xfId="0" applyNumberFormat="1"/>
    <xf numFmtId="22" fontId="0" fillId="0" borderId="0" xfId="0" applyNumberFormat="1"/>
    <xf numFmtId="4" fontId="0" fillId="0" borderId="0" xfId="0" applyNumberFormat="1"/>
    <xf numFmtId="0" fontId="7" fillId="0" borderId="0" xfId="0" quotePrefix="1" applyFont="1" applyFill="1" applyBorder="1"/>
    <xf numFmtId="0" fontId="0" fillId="0" borderId="0" xfId="0" applyAlignment="1">
      <alignment horizontal="left"/>
    </xf>
    <xf numFmtId="22" fontId="7" fillId="0" borderId="0" xfId="0" applyNumberFormat="1" applyFont="1"/>
    <xf numFmtId="4" fontId="8" fillId="0" borderId="0" xfId="0" applyNumberFormat="1" applyFont="1" applyBorder="1"/>
    <xf numFmtId="179" fontId="0" fillId="0" borderId="0" xfId="0" applyNumberFormat="1"/>
    <xf numFmtId="164" fontId="0" fillId="0" borderId="0" xfId="0" applyNumberFormat="1"/>
    <xf numFmtId="22" fontId="7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vertical="center" wrapText="1"/>
    </xf>
    <xf numFmtId="0" fontId="21" fillId="0" borderId="0" xfId="0" applyFont="1"/>
    <xf numFmtId="180" fontId="0" fillId="0" borderId="0" xfId="0" applyNumberFormat="1"/>
    <xf numFmtId="0" fontId="0" fillId="0" borderId="0" xfId="0" applyBorder="1" applyAlignment="1">
      <alignment horizontal="left"/>
    </xf>
    <xf numFmtId="169" fontId="7" fillId="0" borderId="0" xfId="0" applyNumberFormat="1" applyFont="1" applyBorder="1" applyAlignment="1" applyProtection="1">
      <alignment horizontal="left"/>
      <protection locked="0"/>
    </xf>
    <xf numFmtId="167" fontId="7" fillId="0" borderId="0" xfId="0" applyNumberFormat="1" applyFont="1" applyBorder="1" applyAlignment="1" applyProtection="1">
      <alignment horizontal="left"/>
      <protection locked="0"/>
    </xf>
    <xf numFmtId="177" fontId="7" fillId="0" borderId="0" xfId="0" applyNumberFormat="1" applyFont="1" applyBorder="1" applyProtection="1">
      <protection locked="0"/>
    </xf>
    <xf numFmtId="167" fontId="11" fillId="0" borderId="0" xfId="0" applyNumberFormat="1" applyFont="1" applyBorder="1" applyAlignment="1">
      <alignment vertical="center" wrapText="1"/>
    </xf>
    <xf numFmtId="167" fontId="13" fillId="0" borderId="6" xfId="0" applyNumberFormat="1" applyFont="1" applyBorder="1" applyAlignment="1"/>
    <xf numFmtId="167" fontId="7" fillId="0" borderId="0" xfId="0" applyNumberFormat="1" applyFont="1" applyBorder="1" applyAlignment="1">
      <alignment horizontal="left"/>
    </xf>
    <xf numFmtId="167" fontId="8" fillId="0" borderId="0" xfId="0" applyNumberFormat="1" applyFont="1" applyFill="1" applyBorder="1" applyAlignment="1">
      <alignment vertical="center"/>
    </xf>
    <xf numFmtId="167" fontId="16" fillId="0" borderId="0" xfId="0" applyNumberFormat="1" applyFont="1" applyBorder="1" applyAlignment="1">
      <alignment vertical="center" wrapText="1"/>
    </xf>
    <xf numFmtId="2" fontId="0" fillId="0" borderId="0" xfId="0" applyNumberFormat="1"/>
    <xf numFmtId="0" fontId="7" fillId="0" borderId="0" xfId="0" applyFont="1" applyAlignment="1">
      <alignment vertical="center"/>
    </xf>
    <xf numFmtId="167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168" fontId="7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3"/>
    <xf numFmtId="0" fontId="5" fillId="0" borderId="0" xfId="3" applyBorder="1"/>
    <xf numFmtId="4" fontId="7" fillId="0" borderId="0" xfId="3" applyNumberFormat="1" applyFont="1"/>
    <xf numFmtId="182" fontId="5" fillId="0" borderId="0" xfId="3" applyNumberFormat="1" applyBorder="1"/>
    <xf numFmtId="0" fontId="8" fillId="0" borderId="0" xfId="3" applyFont="1" applyBorder="1" applyAlignment="1">
      <alignment horizontal="center"/>
    </xf>
    <xf numFmtId="4" fontId="8" fillId="0" borderId="0" xfId="3" applyNumberFormat="1" applyFont="1" applyBorder="1"/>
    <xf numFmtId="4" fontId="5" fillId="0" borderId="0" xfId="3" applyNumberFormat="1"/>
    <xf numFmtId="164" fontId="7" fillId="0" borderId="0" xfId="3" applyNumberFormat="1" applyFont="1"/>
    <xf numFmtId="175" fontId="7" fillId="0" borderId="0" xfId="0" applyNumberFormat="1" applyFont="1" applyBorder="1" applyProtection="1">
      <protection locked="0"/>
    </xf>
    <xf numFmtId="186" fontId="7" fillId="0" borderId="0" xfId="0" applyNumberFormat="1" applyFont="1"/>
    <xf numFmtId="174" fontId="7" fillId="0" borderId="0" xfId="0" applyNumberFormat="1" applyFont="1"/>
    <xf numFmtId="0" fontId="5" fillId="0" borderId="0" xfId="136" applyFont="1"/>
    <xf numFmtId="0" fontId="5" fillId="0" borderId="0" xfId="136" applyFont="1" applyFill="1"/>
    <xf numFmtId="0" fontId="10" fillId="0" borderId="0" xfId="136" applyFont="1" applyAlignment="1">
      <alignment vertical="center" wrapText="1"/>
    </xf>
    <xf numFmtId="0" fontId="10" fillId="0" borderId="0" xfId="136" applyFont="1" applyAlignment="1">
      <alignment horizontal="center" vertical="center" wrapText="1"/>
    </xf>
    <xf numFmtId="0" fontId="45" fillId="0" borderId="0" xfId="136"/>
    <xf numFmtId="173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/>
    <xf numFmtId="0" fontId="46" fillId="0" borderId="0" xfId="136" applyFont="1"/>
    <xf numFmtId="0" fontId="7" fillId="0" borderId="0" xfId="136" applyFont="1"/>
    <xf numFmtId="190" fontId="7" fillId="0" borderId="0" xfId="136" applyNumberFormat="1" applyFont="1"/>
    <xf numFmtId="16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0" fontId="48" fillId="0" borderId="0" xfId="137" applyFont="1"/>
    <xf numFmtId="0" fontId="0" fillId="0" borderId="0" xfId="0" applyAlignment="1">
      <alignment horizontal="left"/>
    </xf>
    <xf numFmtId="0" fontId="1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136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0" fillId="0" borderId="0" xfId="137" applyFont="1"/>
    <xf numFmtId="0" fontId="51" fillId="0" borderId="0" xfId="137" applyFont="1"/>
    <xf numFmtId="0" fontId="2" fillId="0" borderId="0" xfId="139"/>
    <xf numFmtId="0" fontId="2" fillId="0" borderId="0" xfId="139" applyFill="1"/>
    <xf numFmtId="0" fontId="2" fillId="0" borderId="0" xfId="139" applyBorder="1"/>
    <xf numFmtId="0" fontId="6" fillId="0" borderId="0" xfId="139" applyFont="1" applyFill="1" applyBorder="1"/>
    <xf numFmtId="0" fontId="8" fillId="0" borderId="0" xfId="139" applyFont="1" applyBorder="1" applyAlignment="1">
      <alignment horizontal="center" vertical="center"/>
    </xf>
    <xf numFmtId="167" fontId="8" fillId="0" borderId="0" xfId="139" applyNumberFormat="1" applyFont="1" applyBorder="1" applyAlignment="1">
      <alignment vertical="center"/>
    </xf>
    <xf numFmtId="4" fontId="2" fillId="0" borderId="0" xfId="139" applyNumberFormat="1"/>
    <xf numFmtId="10" fontId="7" fillId="0" borderId="0" xfId="140" applyNumberFormat="1" applyFont="1" applyFill="1"/>
    <xf numFmtId="0" fontId="5" fillId="0" borderId="0" xfId="98"/>
    <xf numFmtId="0" fontId="6" fillId="0" borderId="0" xfId="98" applyFont="1" applyFill="1" applyAlignment="1">
      <alignment horizontal="center" vertical="center"/>
    </xf>
    <xf numFmtId="0" fontId="7" fillId="0" borderId="0" xfId="98" applyFont="1" applyBorder="1"/>
    <xf numFmtId="167" fontId="7" fillId="0" borderId="0" xfId="98" applyNumberFormat="1" applyFont="1"/>
    <xf numFmtId="0" fontId="54" fillId="0" borderId="0" xfId="98" applyFont="1"/>
    <xf numFmtId="167" fontId="5" fillId="0" borderId="0" xfId="98" applyNumberFormat="1"/>
    <xf numFmtId="2" fontId="5" fillId="0" borderId="0" xfId="98" applyNumberFormat="1"/>
    <xf numFmtId="167" fontId="7" fillId="0" borderId="0" xfId="98" applyNumberFormat="1" applyFont="1" applyBorder="1"/>
    <xf numFmtId="167" fontId="8" fillId="0" borderId="0" xfId="98" applyNumberFormat="1" applyFont="1" applyBorder="1" applyAlignment="1">
      <alignment vertical="center"/>
    </xf>
    <xf numFmtId="0" fontId="5" fillId="0" borderId="0" xfId="98" applyBorder="1"/>
    <xf numFmtId="173" fontId="7" fillId="0" borderId="0" xfId="98" applyNumberFormat="1" applyFont="1"/>
    <xf numFmtId="4" fontId="5" fillId="0" borderId="0" xfId="98" applyNumberFormat="1"/>
    <xf numFmtId="0" fontId="5" fillId="0" borderId="0" xfId="98" quotePrefix="1" applyFont="1"/>
    <xf numFmtId="0" fontId="0" fillId="0" borderId="0" xfId="0" applyFill="1"/>
    <xf numFmtId="167" fontId="0" fillId="0" borderId="0" xfId="0" applyNumberFormat="1" applyFill="1"/>
    <xf numFmtId="0" fontId="53" fillId="0" borderId="0" xfId="0" applyFont="1"/>
    <xf numFmtId="0" fontId="5" fillId="0" borderId="0" xfId="98" applyFill="1" applyBorder="1"/>
    <xf numFmtId="0" fontId="55" fillId="0" borderId="0" xfId="137" applyFont="1" applyAlignment="1">
      <alignment horizontal="justify" vertical="center"/>
    </xf>
    <xf numFmtId="0" fontId="56" fillId="0" borderId="0" xfId="137" applyFont="1" applyAlignment="1">
      <alignment horizontal="justify" vertical="center"/>
    </xf>
    <xf numFmtId="0" fontId="49" fillId="0" borderId="0" xfId="138"/>
    <xf numFmtId="4" fontId="0" fillId="0" borderId="0" xfId="0" applyNumberFormat="1" applyFont="1"/>
    <xf numFmtId="4" fontId="59" fillId="0" borderId="3" xfId="0" applyNumberFormat="1" applyFont="1" applyFill="1" applyBorder="1" applyAlignment="1">
      <alignment horizontal="right" vertical="center"/>
    </xf>
    <xf numFmtId="192" fontId="60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/>
    <xf numFmtId="164" fontId="10" fillId="0" borderId="0" xfId="0" applyNumberFormat="1" applyFont="1" applyAlignment="1">
      <alignment horizontal="center" vertical="center" wrapText="1"/>
    </xf>
    <xf numFmtId="164" fontId="7" fillId="0" borderId="0" xfId="0" applyNumberFormat="1" applyFont="1"/>
    <xf numFmtId="164" fontId="10" fillId="0" borderId="0" xfId="0" applyNumberFormat="1" applyFont="1" applyAlignment="1">
      <alignment horizontal="center" vertical="center" wrapText="1"/>
    </xf>
    <xf numFmtId="164" fontId="57" fillId="0" borderId="0" xfId="0" applyNumberFormat="1" applyFont="1"/>
    <xf numFmtId="166" fontId="6" fillId="0" borderId="3" xfId="1" applyNumberFormat="1" applyFont="1" applyFill="1" applyBorder="1" applyAlignment="1">
      <alignment horizontal="right" vertical="center"/>
    </xf>
    <xf numFmtId="193" fontId="61" fillId="28" borderId="0" xfId="142" applyNumberFormat="1" applyFont="1" applyFill="1" applyBorder="1" applyAlignment="1">
      <alignment horizontal="left" vertical="center"/>
    </xf>
    <xf numFmtId="193" fontId="61" fillId="28" borderId="0" xfId="142" applyNumberFormat="1" applyFont="1" applyFill="1" applyBorder="1" applyAlignment="1">
      <alignment vertical="center"/>
    </xf>
    <xf numFmtId="0" fontId="6" fillId="27" borderId="19" xfId="0" quotePrefix="1" applyFont="1" applyFill="1" applyBorder="1" applyAlignment="1">
      <alignment horizontal="center" vertical="center" wrapText="1"/>
    </xf>
    <xf numFmtId="189" fontId="5" fillId="0" borderId="0" xfId="136" applyNumberFormat="1" applyFont="1" applyFill="1" applyBorder="1" applyAlignment="1">
      <alignment horizontal="right"/>
    </xf>
    <xf numFmtId="189" fontId="6" fillId="0" borderId="0" xfId="136" applyNumberFormat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left" vertical="center"/>
    </xf>
    <xf numFmtId="193" fontId="61" fillId="0" borderId="0" xfId="142" applyNumberFormat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center" vertical="center" wrapText="1"/>
    </xf>
    <xf numFmtId="49" fontId="60" fillId="0" borderId="0" xfId="0" applyNumberFormat="1" applyFont="1" applyFill="1" applyBorder="1" applyAlignment="1">
      <alignment horizontal="center" vertical="center"/>
    </xf>
    <xf numFmtId="0" fontId="45" fillId="0" borderId="0" xfId="136" applyFill="1"/>
    <xf numFmtId="0" fontId="13" fillId="28" borderId="0" xfId="0" quotePrefix="1" applyFont="1" applyFill="1" applyBorder="1" applyAlignment="1">
      <alignment vertic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192" fontId="52" fillId="0" borderId="3" xfId="0" applyNumberFormat="1" applyFont="1" applyBorder="1" applyAlignment="1">
      <alignment horizontal="center" vertical="center"/>
    </xf>
    <xf numFmtId="49" fontId="52" fillId="0" borderId="3" xfId="0" applyNumberFormat="1" applyFont="1" applyBorder="1" applyAlignment="1">
      <alignment horizontal="center" vertical="center"/>
    </xf>
    <xf numFmtId="0" fontId="0" fillId="0" borderId="0" xfId="0" applyFont="1" applyBorder="1"/>
    <xf numFmtId="0" fontId="6" fillId="0" borderId="3" xfId="0" applyFont="1" applyFill="1" applyBorder="1" applyAlignment="1">
      <alignment horizontal="left" vertical="center"/>
    </xf>
    <xf numFmtId="0" fontId="13" fillId="27" borderId="19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10" fillId="0" borderId="0" xfId="136" applyFont="1" applyFill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164" fontId="0" fillId="0" borderId="0" xfId="0" applyNumberFormat="1" applyFont="1" applyAlignment="1"/>
    <xf numFmtId="164" fontId="0" fillId="0" borderId="0" xfId="0" applyNumberFormat="1" applyFont="1"/>
    <xf numFmtId="0" fontId="0" fillId="0" borderId="0" xfId="0" applyFont="1"/>
    <xf numFmtId="164" fontId="6" fillId="0" borderId="0" xfId="0" applyNumberFormat="1" applyFont="1"/>
    <xf numFmtId="166" fontId="0" fillId="0" borderId="0" xfId="1" applyNumberFormat="1" applyFont="1" applyFill="1"/>
    <xf numFmtId="0" fontId="13" fillId="28" borderId="0" xfId="0" quotePrefix="1" applyFont="1" applyFill="1" applyBorder="1" applyAlignment="1">
      <alignment horizontal="left" vertical="center"/>
    </xf>
    <xf numFmtId="193" fontId="62" fillId="28" borderId="20" xfId="142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6" fillId="27" borderId="24" xfId="0" quotePrefix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left" indent="1"/>
    </xf>
    <xf numFmtId="193" fontId="62" fillId="28" borderId="0" xfId="142" applyNumberFormat="1" applyFont="1" applyFill="1" applyBorder="1" applyAlignment="1">
      <alignment horizontal="left" vertical="center"/>
    </xf>
    <xf numFmtId="0" fontId="5" fillId="0" borderId="0" xfId="136" applyFont="1" applyFill="1" applyBorder="1"/>
    <xf numFmtId="0" fontId="5" fillId="0" borderId="0" xfId="136" quotePrefix="1" applyFont="1" applyFill="1" applyBorder="1" applyAlignment="1">
      <alignment horizontal="left"/>
    </xf>
    <xf numFmtId="0" fontId="0" fillId="0" borderId="0" xfId="136" applyFont="1" applyFill="1" applyBorder="1"/>
    <xf numFmtId="164" fontId="6" fillId="0" borderId="0" xfId="0" applyNumberFormat="1" applyFont="1" applyAlignment="1">
      <alignment vertical="center"/>
    </xf>
    <xf numFmtId="164" fontId="5" fillId="0" borderId="0" xfId="136" applyNumberFormat="1" applyFont="1" applyFill="1"/>
    <xf numFmtId="164" fontId="7" fillId="0" borderId="3" xfId="0" quotePrefix="1" applyNumberFormat="1" applyFont="1" applyBorder="1" applyAlignment="1">
      <alignment horizontal="center" vertical="center" wrapText="1"/>
    </xf>
    <xf numFmtId="0" fontId="10" fillId="0" borderId="0" xfId="136" applyFont="1" applyFill="1" applyAlignment="1">
      <alignment vertical="center" wrapText="1"/>
    </xf>
    <xf numFmtId="193" fontId="61" fillId="0" borderId="0" xfId="142" applyNumberFormat="1" applyFont="1" applyFill="1" applyBorder="1" applyAlignment="1">
      <alignment vertical="center"/>
    </xf>
    <xf numFmtId="164" fontId="7" fillId="0" borderId="2" xfId="0" quotePrefix="1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6" fillId="27" borderId="24" xfId="0" quotePrefix="1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164" fontId="62" fillId="0" borderId="3" xfId="0" quotePrefix="1" applyNumberFormat="1" applyFont="1" applyBorder="1" applyAlignment="1">
      <alignment horizontal="center" vertical="center" wrapText="1"/>
    </xf>
    <xf numFmtId="0" fontId="5" fillId="0" borderId="0" xfId="136" applyFont="1" applyBorder="1"/>
    <xf numFmtId="187" fontId="5" fillId="0" borderId="0" xfId="136" applyNumberFormat="1" applyFont="1"/>
    <xf numFmtId="190" fontId="5" fillId="0" borderId="0" xfId="136" applyNumberFormat="1" applyFont="1" applyFill="1"/>
    <xf numFmtId="0" fontId="5" fillId="0" borderId="0" xfId="136" quotePrefix="1" applyFont="1" applyBorder="1" applyAlignment="1">
      <alignment horizontal="left"/>
    </xf>
    <xf numFmtId="187" fontId="6" fillId="0" borderId="3" xfId="136" applyNumberFormat="1" applyFont="1" applyBorder="1" applyAlignment="1">
      <alignment vertical="center"/>
    </xf>
    <xf numFmtId="188" fontId="6" fillId="0" borderId="3" xfId="136" applyNumberFormat="1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quotePrefix="1" applyFont="1" applyFill="1" applyBorder="1" applyAlignment="1">
      <alignment vertical="center"/>
    </xf>
    <xf numFmtId="166" fontId="6" fillId="0" borderId="4" xfId="1" applyNumberFormat="1" applyFont="1" applyFill="1" applyBorder="1" applyAlignment="1">
      <alignment vertical="center"/>
    </xf>
    <xf numFmtId="4" fontId="6" fillId="0" borderId="3" xfId="1" applyNumberFormat="1" applyFont="1" applyFill="1" applyBorder="1" applyAlignment="1">
      <alignment horizontal="right" vertical="center"/>
    </xf>
    <xf numFmtId="167" fontId="0" fillId="0" borderId="0" xfId="0" applyNumberFormat="1" applyFont="1"/>
    <xf numFmtId="169" fontId="0" fillId="0" borderId="0" xfId="0" applyNumberFormat="1" applyFont="1" applyBorder="1"/>
    <xf numFmtId="169" fontId="0" fillId="0" borderId="0" xfId="0" applyNumberFormat="1" applyFont="1" applyFill="1" applyBorder="1"/>
    <xf numFmtId="169" fontId="6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6" fillId="0" borderId="0" xfId="0" applyNumberFormat="1" applyFont="1"/>
    <xf numFmtId="167" fontId="6" fillId="0" borderId="0" xfId="0" applyNumberFormat="1" applyFont="1" applyBorder="1"/>
    <xf numFmtId="167" fontId="0" fillId="0" borderId="0" xfId="0" applyNumberFormat="1" applyFont="1" applyBorder="1"/>
    <xf numFmtId="167" fontId="7" fillId="0" borderId="3" xfId="0" quotePrefix="1" applyNumberFormat="1" applyFont="1" applyBorder="1" applyAlignment="1">
      <alignment horizontal="center" vertical="center" wrapText="1"/>
    </xf>
    <xf numFmtId="193" fontId="62" fillId="0" borderId="0" xfId="142" applyNumberFormat="1" applyFont="1" applyFill="1" applyBorder="1" applyAlignment="1">
      <alignment horizontal="left" vertical="center"/>
    </xf>
    <xf numFmtId="164" fontId="7" fillId="0" borderId="0" xfId="0" applyNumberFormat="1" applyFont="1" applyFill="1"/>
    <xf numFmtId="0" fontId="6" fillId="27" borderId="27" xfId="0" quotePrefix="1" applyFont="1" applyFill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34" xfId="0" applyBorder="1"/>
    <xf numFmtId="0" fontId="0" fillId="0" borderId="35" xfId="0" applyBorder="1"/>
    <xf numFmtId="0" fontId="6" fillId="0" borderId="36" xfId="0" applyFont="1" applyBorder="1" applyAlignment="1">
      <alignment vertical="center"/>
    </xf>
    <xf numFmtId="193" fontId="62" fillId="28" borderId="0" xfId="142" applyNumberFormat="1" applyFont="1" applyFill="1" applyBorder="1" applyAlignment="1">
      <alignment vertical="center"/>
    </xf>
    <xf numFmtId="193" fontId="62" fillId="0" borderId="0" xfId="142" applyNumberFormat="1" applyFont="1" applyFill="1" applyBorder="1" applyAlignment="1">
      <alignment vertical="center"/>
    </xf>
    <xf numFmtId="167" fontId="0" fillId="0" borderId="0" xfId="0" applyNumberFormat="1" applyFont="1" applyFill="1"/>
    <xf numFmtId="181" fontId="0" fillId="0" borderId="0" xfId="0" applyNumberFormat="1" applyFont="1"/>
    <xf numFmtId="167" fontId="6" fillId="0" borderId="3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3" fillId="0" borderId="0" xfId="137" applyFont="1" applyFill="1"/>
    <xf numFmtId="0" fontId="6" fillId="27" borderId="24" xfId="0" quotePrefix="1" applyFont="1" applyFill="1" applyBorder="1" applyAlignment="1">
      <alignment horizontal="center" vertical="center" wrapText="1"/>
    </xf>
    <xf numFmtId="4" fontId="6" fillId="0" borderId="0" xfId="139" applyNumberFormat="1" applyFont="1" applyFill="1" applyBorder="1"/>
    <xf numFmtId="171" fontId="6" fillId="0" borderId="0" xfId="139" applyNumberFormat="1" applyFont="1" applyFill="1" applyBorder="1"/>
    <xf numFmtId="172" fontId="6" fillId="0" borderId="0" xfId="139" applyNumberFormat="1" applyFont="1" applyFill="1" applyBorder="1" applyAlignment="1">
      <alignment vertical="center"/>
    </xf>
    <xf numFmtId="178" fontId="6" fillId="0" borderId="0" xfId="139" applyNumberFormat="1" applyFont="1" applyFill="1" applyBorder="1"/>
    <xf numFmtId="167" fontId="6" fillId="0" borderId="0" xfId="139" applyNumberFormat="1" applyFont="1" applyFill="1" applyBorder="1" applyAlignment="1">
      <alignment vertical="center"/>
    </xf>
    <xf numFmtId="0" fontId="5" fillId="0" borderId="0" xfId="139" applyFont="1" applyBorder="1"/>
    <xf numFmtId="167" fontId="5" fillId="0" borderId="0" xfId="139" applyNumberFormat="1" applyFont="1"/>
    <xf numFmtId="0" fontId="6" fillId="0" borderId="3" xfId="139" applyFont="1" applyBorder="1" applyAlignment="1">
      <alignment horizontal="center" vertical="center"/>
    </xf>
    <xf numFmtId="167" fontId="6" fillId="0" borderId="3" xfId="139" applyNumberFormat="1" applyFont="1" applyBorder="1" applyAlignment="1">
      <alignment vertical="center"/>
    </xf>
    <xf numFmtId="0" fontId="56" fillId="0" borderId="0" xfId="139" applyFont="1" applyBorder="1"/>
    <xf numFmtId="0" fontId="5" fillId="0" borderId="0" xfId="3" applyFont="1" applyBorder="1"/>
    <xf numFmtId="4" fontId="5" fillId="0" borderId="0" xfId="3" applyNumberFormat="1" applyFont="1"/>
    <xf numFmtId="0" fontId="5" fillId="0" borderId="0" xfId="3" applyFont="1" applyFill="1" applyBorder="1" applyAlignment="1"/>
    <xf numFmtId="164" fontId="0" fillId="0" borderId="0" xfId="0" applyNumberFormat="1" applyFont="1" applyAlignment="1">
      <alignment horizontal="right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8" fillId="0" borderId="0" xfId="139" applyFont="1" applyBorder="1" applyAlignment="1">
      <alignment horizontal="center" vertical="center" wrapText="1"/>
    </xf>
    <xf numFmtId="0" fontId="7" fillId="0" borderId="3" xfId="139" quotePrefix="1" applyFont="1" applyBorder="1" applyAlignment="1">
      <alignment horizontal="center" vertical="center" wrapText="1"/>
    </xf>
    <xf numFmtId="169" fontId="5" fillId="0" borderId="0" xfId="139" applyNumberFormat="1" applyFont="1"/>
    <xf numFmtId="167" fontId="6" fillId="0" borderId="2" xfId="139" applyNumberFormat="1" applyFont="1" applyBorder="1" applyAlignment="1">
      <alignment vertical="center"/>
    </xf>
    <xf numFmtId="167" fontId="6" fillId="0" borderId="2" xfId="139" applyNumberFormat="1" applyFont="1" applyFill="1" applyBorder="1" applyAlignment="1">
      <alignment vertical="center"/>
    </xf>
    <xf numFmtId="169" fontId="6" fillId="0" borderId="3" xfId="139" applyNumberFormat="1" applyFont="1" applyBorder="1" applyAlignment="1">
      <alignment vertical="center"/>
    </xf>
    <xf numFmtId="167" fontId="6" fillId="0" borderId="3" xfId="139" applyNumberFormat="1" applyFont="1" applyBorder="1" applyAlignment="1">
      <alignment horizontal="left" vertical="center"/>
    </xf>
    <xf numFmtId="167" fontId="6" fillId="0" borderId="3" xfId="139" applyNumberFormat="1" applyFont="1" applyFill="1" applyBorder="1" applyAlignment="1">
      <alignment horizontal="left" vertical="center"/>
    </xf>
    <xf numFmtId="167" fontId="6" fillId="0" borderId="3" xfId="139" applyNumberFormat="1" applyFont="1" applyFill="1" applyBorder="1" applyAlignment="1">
      <alignment vertical="center"/>
    </xf>
    <xf numFmtId="0" fontId="8" fillId="0" borderId="2" xfId="139" applyFont="1" applyBorder="1" applyAlignment="1">
      <alignment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3" fontId="6" fillId="0" borderId="3" xfId="139" applyNumberFormat="1" applyFont="1" applyBorder="1" applyAlignment="1">
      <alignment vertical="center"/>
    </xf>
    <xf numFmtId="0" fontId="9" fillId="0" borderId="0" xfId="139" quotePrefix="1" applyFont="1" applyBorder="1" applyAlignment="1">
      <alignment horizontal="center" vertical="center" wrapText="1"/>
    </xf>
    <xf numFmtId="0" fontId="18" fillId="0" borderId="0" xfId="139" quotePrefix="1" applyFont="1" applyBorder="1" applyAlignment="1">
      <alignment horizontal="center" vertical="center" wrapText="1"/>
    </xf>
    <xf numFmtId="167" fontId="7" fillId="0" borderId="0" xfId="139" applyNumberFormat="1" applyFont="1" applyBorder="1"/>
    <xf numFmtId="4" fontId="8" fillId="0" borderId="0" xfId="139" applyNumberFormat="1" applyFont="1" applyFill="1" applyBorder="1" applyAlignment="1">
      <alignment vertical="center"/>
    </xf>
    <xf numFmtId="10" fontId="5" fillId="0" borderId="0" xfId="139" applyNumberFormat="1" applyFont="1"/>
    <xf numFmtId="0" fontId="64" fillId="0" borderId="2" xfId="139" applyFont="1" applyBorder="1"/>
    <xf numFmtId="10" fontId="6" fillId="0" borderId="3" xfId="139" applyNumberFormat="1" applyFont="1" applyFill="1" applyBorder="1" applyAlignment="1">
      <alignment vertical="center"/>
    </xf>
    <xf numFmtId="167" fontId="6" fillId="0" borderId="3" xfId="139" applyNumberFormat="1" applyFont="1" applyFill="1" applyBorder="1" applyAlignment="1">
      <alignment horizontal="center" vertical="center"/>
    </xf>
    <xf numFmtId="0" fontId="5" fillId="0" borderId="0" xfId="98" applyFont="1" applyBorder="1"/>
    <xf numFmtId="167" fontId="5" fillId="0" borderId="0" xfId="98" applyNumberFormat="1" applyFont="1" applyFill="1"/>
    <xf numFmtId="167" fontId="5" fillId="0" borderId="0" xfId="98" applyNumberFormat="1" applyFont="1"/>
    <xf numFmtId="167" fontId="6" fillId="0" borderId="3" xfId="98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/>
    <xf numFmtId="4" fontId="6" fillId="0" borderId="0" xfId="0" applyNumberFormat="1" applyFont="1" applyFill="1" applyBorder="1"/>
    <xf numFmtId="169" fontId="0" fillId="0" borderId="0" xfId="0" applyNumberFormat="1" applyFont="1"/>
    <xf numFmtId="2" fontId="0" fillId="0" borderId="0" xfId="0" applyNumberFormat="1" applyFont="1" applyFill="1"/>
    <xf numFmtId="10" fontId="0" fillId="0" borderId="0" xfId="140" applyNumberFormat="1" applyFont="1" applyFill="1"/>
    <xf numFmtId="167" fontId="6" fillId="0" borderId="3" xfId="0" applyNumberFormat="1" applyFont="1" applyFill="1" applyBorder="1" applyAlignment="1">
      <alignment horizontal="right" vertical="center"/>
    </xf>
    <xf numFmtId="10" fontId="6" fillId="0" borderId="3" xfId="140" applyNumberFormat="1" applyFont="1" applyFill="1" applyBorder="1" applyAlignment="1">
      <alignment vertical="center"/>
    </xf>
    <xf numFmtId="175" fontId="6" fillId="0" borderId="3" xfId="0" applyNumberFormat="1" applyFont="1" applyFill="1" applyBorder="1" applyAlignment="1">
      <alignment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32" xfId="0" quotePrefix="1" applyFont="1" applyFill="1" applyBorder="1" applyAlignment="1">
      <alignment horizontal="center" vertical="center" wrapText="1"/>
    </xf>
    <xf numFmtId="167" fontId="6" fillId="0" borderId="3" xfId="139" quotePrefix="1" applyNumberFormat="1" applyFont="1" applyBorder="1" applyAlignment="1">
      <alignment horizontal="center" vertical="center"/>
    </xf>
    <xf numFmtId="167" fontId="6" fillId="0" borderId="3" xfId="139" quotePrefix="1" applyNumberFormat="1" applyFont="1" applyBorder="1" applyAlignment="1">
      <alignment horizontal="right" vertical="center"/>
    </xf>
    <xf numFmtId="191" fontId="6" fillId="0" borderId="3" xfId="139" applyNumberFormat="1" applyFont="1" applyFill="1" applyBorder="1" applyAlignment="1">
      <alignment horizontal="right"/>
    </xf>
    <xf numFmtId="0" fontId="7" fillId="0" borderId="0" xfId="139" quotePrefix="1" applyFont="1" applyBorder="1" applyAlignment="1">
      <alignment horizontal="center" vertical="center" wrapText="1"/>
    </xf>
    <xf numFmtId="167" fontId="6" fillId="0" borderId="3" xfId="98" applyNumberFormat="1" applyFont="1" applyBorder="1" applyAlignment="1">
      <alignment vertical="center"/>
    </xf>
    <xf numFmtId="0" fontId="65" fillId="0" borderId="0" xfId="139" applyFont="1" applyAlignment="1">
      <alignment horizontal="center" vertical="center"/>
    </xf>
    <xf numFmtId="0" fontId="65" fillId="0" borderId="0" xfId="139" applyFont="1" applyAlignment="1">
      <alignment horizontal="center" vertical="center" wrapText="1"/>
    </xf>
    <xf numFmtId="167" fontId="5" fillId="0" borderId="0" xfId="98" applyNumberFormat="1" applyFont="1" applyBorder="1"/>
    <xf numFmtId="0" fontId="6" fillId="27" borderId="24" xfId="0" quotePrefix="1" applyFont="1" applyFill="1" applyBorder="1" applyAlignment="1">
      <alignment horizontal="center" vertical="center" wrapText="1"/>
    </xf>
    <xf numFmtId="191" fontId="0" fillId="0" borderId="0" xfId="0" applyNumberFormat="1" applyFont="1" applyFill="1" applyAlignment="1">
      <alignment horizontal="right"/>
    </xf>
    <xf numFmtId="10" fontId="6" fillId="0" borderId="2" xfId="0" applyNumberFormat="1" applyFont="1" applyBorder="1" applyAlignment="1">
      <alignment horizontal="right" vertical="center"/>
    </xf>
    <xf numFmtId="10" fontId="6" fillId="0" borderId="2" xfId="140" applyNumberFormat="1" applyFont="1" applyBorder="1" applyAlignment="1">
      <alignment vertical="center"/>
    </xf>
    <xf numFmtId="167" fontId="6" fillId="0" borderId="2" xfId="0" applyNumberFormat="1" applyFont="1" applyBorder="1" applyAlignment="1">
      <alignment vertical="center"/>
    </xf>
    <xf numFmtId="167" fontId="6" fillId="0" borderId="2" xfId="0" applyNumberFormat="1" applyFont="1" applyFill="1" applyBorder="1" applyAlignment="1">
      <alignment vertical="center"/>
    </xf>
    <xf numFmtId="10" fontId="6" fillId="0" borderId="3" xfId="140" applyNumberFormat="1" applyFont="1" applyBorder="1" applyAlignment="1">
      <alignment vertical="center"/>
    </xf>
    <xf numFmtId="10" fontId="6" fillId="0" borderId="3" xfId="0" applyNumberFormat="1" applyFont="1" applyBorder="1" applyAlignment="1">
      <alignment horizontal="right" vertical="center"/>
    </xf>
    <xf numFmtId="9" fontId="6" fillId="0" borderId="3" xfId="140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175" fontId="0" fillId="0" borderId="0" xfId="0" applyNumberFormat="1" applyFont="1" applyFill="1"/>
    <xf numFmtId="175" fontId="0" fillId="0" borderId="0" xfId="0" applyNumberFormat="1" applyFont="1"/>
    <xf numFmtId="0" fontId="0" fillId="0" borderId="0" xfId="98" applyFont="1"/>
    <xf numFmtId="167" fontId="6" fillId="0" borderId="0" xfId="0" applyNumberFormat="1" applyFont="1" applyBorder="1" applyAlignment="1">
      <alignment vertical="center"/>
    </xf>
    <xf numFmtId="167" fontId="6" fillId="0" borderId="3" xfId="0" quotePrefix="1" applyNumberFormat="1" applyFont="1" applyBorder="1" applyAlignment="1">
      <alignment horizontal="right" vertical="center"/>
    </xf>
    <xf numFmtId="178" fontId="6" fillId="0" borderId="0" xfId="0" applyNumberFormat="1" applyFont="1" applyFill="1" applyBorder="1"/>
    <xf numFmtId="0" fontId="13" fillId="28" borderId="0" xfId="0" quotePrefix="1" applyFont="1" applyFill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56" fillId="0" borderId="0" xfId="137" applyFont="1" applyFill="1" applyAlignment="1">
      <alignment vertical="center"/>
    </xf>
    <xf numFmtId="0" fontId="49" fillId="0" borderId="0" xfId="138" quotePrefix="1" applyFont="1" applyFill="1" applyAlignment="1">
      <alignment vertical="center"/>
    </xf>
    <xf numFmtId="0" fontId="56" fillId="0" borderId="0" xfId="99" applyFont="1" applyAlignment="1">
      <alignment vertical="center"/>
    </xf>
    <xf numFmtId="0" fontId="49" fillId="0" borderId="0" xfId="138" quotePrefix="1" applyFill="1" applyAlignment="1">
      <alignment vertical="center"/>
    </xf>
    <xf numFmtId="164" fontId="0" fillId="0" borderId="28" xfId="0" applyNumberFormat="1" applyFont="1" applyBorder="1" applyAlignment="1"/>
    <xf numFmtId="0" fontId="6" fillId="27" borderId="19" xfId="0" applyFont="1" applyFill="1" applyBorder="1" applyAlignment="1">
      <alignment horizontal="center" vertical="center" wrapText="1"/>
    </xf>
    <xf numFmtId="193" fontId="62" fillId="28" borderId="20" xfId="142" applyNumberFormat="1" applyFont="1" applyFill="1" applyBorder="1" applyAlignment="1">
      <alignment vertical="center"/>
    </xf>
    <xf numFmtId="0" fontId="13" fillId="28" borderId="0" xfId="0" quotePrefix="1" applyFont="1" applyFill="1" applyBorder="1" applyAlignment="1">
      <alignment vertical="center" wrapText="1"/>
    </xf>
    <xf numFmtId="187" fontId="5" fillId="0" borderId="3" xfId="136" applyNumberFormat="1" applyFont="1" applyBorder="1" applyAlignment="1">
      <alignment vertical="center"/>
    </xf>
    <xf numFmtId="4" fontId="6" fillId="0" borderId="3" xfId="3" applyNumberFormat="1" applyFont="1" applyBorder="1" applyAlignment="1">
      <alignment vertical="center"/>
    </xf>
    <xf numFmtId="0" fontId="10" fillId="27" borderId="24" xfId="0" quotePrefix="1" applyFont="1" applyFill="1" applyBorder="1" applyAlignment="1">
      <alignment horizontal="center" vertical="center" wrapText="1"/>
    </xf>
    <xf numFmtId="193" fontId="62" fillId="0" borderId="20" xfId="142" applyNumberFormat="1" applyFont="1" applyFill="1" applyBorder="1" applyAlignment="1">
      <alignment vertical="center"/>
    </xf>
    <xf numFmtId="0" fontId="58" fillId="0" borderId="0" xfId="0" applyFont="1" applyFill="1" applyAlignment="1">
      <alignment vertical="center"/>
    </xf>
    <xf numFmtId="0" fontId="9" fillId="0" borderId="3" xfId="2" quotePrefix="1" applyFont="1" applyBorder="1" applyAlignment="1">
      <alignment horizontal="center" vertical="center"/>
    </xf>
    <xf numFmtId="0" fontId="9" fillId="0" borderId="29" xfId="2" quotePrefix="1" applyFont="1" applyBorder="1" applyAlignment="1">
      <alignment horizontal="center" vertical="center"/>
    </xf>
    <xf numFmtId="0" fontId="20" fillId="28" borderId="0" xfId="0" quotePrefix="1" applyFont="1" applyFill="1" applyBorder="1" applyAlignment="1">
      <alignment vertical="center"/>
    </xf>
    <xf numFmtId="0" fontId="66" fillId="0" borderId="0" xfId="0" applyFont="1" applyFill="1" applyAlignment="1">
      <alignment vertical="center"/>
    </xf>
    <xf numFmtId="167" fontId="0" fillId="0" borderId="0" xfId="0" applyNumberFormat="1" applyFont="1" applyAlignment="1">
      <alignment vertical="center"/>
    </xf>
    <xf numFmtId="0" fontId="6" fillId="0" borderId="37" xfId="0" applyFont="1" applyBorder="1" applyAlignment="1">
      <alignment vertical="center"/>
    </xf>
    <xf numFmtId="0" fontId="8" fillId="0" borderId="0" xfId="139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7" fillId="0" borderId="29" xfId="139" quotePrefix="1" applyFont="1" applyBorder="1" applyAlignment="1">
      <alignment horizontal="center" vertical="center" wrapText="1"/>
    </xf>
    <xf numFmtId="0" fontId="65" fillId="0" borderId="29" xfId="139" applyFont="1" applyBorder="1" applyAlignment="1">
      <alignment horizontal="center" vertical="center"/>
    </xf>
    <xf numFmtId="0" fontId="65" fillId="0" borderId="29" xfId="139" applyFont="1" applyBorder="1" applyAlignment="1">
      <alignment horizontal="center" vertical="center" wrapText="1"/>
    </xf>
    <xf numFmtId="0" fontId="5" fillId="0" borderId="7" xfId="98" applyFont="1" applyBorder="1"/>
    <xf numFmtId="0" fontId="8" fillId="0" borderId="29" xfId="139" applyFont="1" applyBorder="1" applyAlignment="1">
      <alignment vertical="center" wrapText="1"/>
    </xf>
    <xf numFmtId="0" fontId="7" fillId="0" borderId="29" xfId="139" quotePrefix="1" applyFont="1" applyBorder="1" applyAlignment="1">
      <alignment horizontal="center" vertical="center"/>
    </xf>
    <xf numFmtId="4" fontId="0" fillId="0" borderId="2" xfId="0" applyNumberFormat="1" applyFont="1" applyBorder="1"/>
    <xf numFmtId="0" fontId="6" fillId="0" borderId="3" xfId="0" applyFont="1" applyBorder="1" applyAlignment="1">
      <alignment vertical="center"/>
    </xf>
    <xf numFmtId="49" fontId="0" fillId="0" borderId="0" xfId="0" applyNumberFormat="1"/>
    <xf numFmtId="166" fontId="0" fillId="0" borderId="0" xfId="0" applyNumberFormat="1"/>
    <xf numFmtId="167" fontId="45" fillId="0" borderId="0" xfId="136" applyNumberFormat="1"/>
    <xf numFmtId="4" fontId="5" fillId="0" borderId="0" xfId="136" applyNumberFormat="1" applyFont="1" applyFill="1"/>
    <xf numFmtId="187" fontId="46" fillId="0" borderId="0" xfId="136" applyNumberFormat="1" applyFont="1"/>
    <xf numFmtId="4" fontId="67" fillId="0" borderId="0" xfId="139" applyNumberFormat="1" applyFont="1"/>
    <xf numFmtId="169" fontId="2" fillId="0" borderId="0" xfId="139" applyNumberFormat="1"/>
    <xf numFmtId="169" fontId="0" fillId="0" borderId="0" xfId="0" applyNumberFormat="1"/>
    <xf numFmtId="10" fontId="0" fillId="0" borderId="0" xfId="0" applyNumberFormat="1"/>
    <xf numFmtId="167" fontId="6" fillId="0" borderId="0" xfId="98" applyNumberFormat="1" applyFont="1" applyFill="1" applyAlignment="1">
      <alignment horizontal="center" vertical="center"/>
    </xf>
    <xf numFmtId="175" fontId="5" fillId="0" borderId="0" xfId="98" applyNumberFormat="1"/>
    <xf numFmtId="4" fontId="0" fillId="0" borderId="0" xfId="98" applyNumberFormat="1" applyFont="1"/>
    <xf numFmtId="175" fontId="0" fillId="0" borderId="0" xfId="98" applyNumberFormat="1" applyFont="1"/>
    <xf numFmtId="4" fontId="2" fillId="0" borderId="0" xfId="139" applyNumberFormat="1" applyFill="1"/>
    <xf numFmtId="4" fontId="68" fillId="0" borderId="0" xfId="0" applyNumberFormat="1" applyFont="1" applyFill="1"/>
    <xf numFmtId="169" fontId="2" fillId="0" borderId="0" xfId="139" applyNumberFormat="1" applyFill="1"/>
    <xf numFmtId="167" fontId="7" fillId="0" borderId="0" xfId="139" applyNumberFormat="1" applyFont="1" applyFill="1" applyBorder="1" applyAlignment="1">
      <alignment horizontal="center"/>
    </xf>
    <xf numFmtId="167" fontId="5" fillId="0" borderId="0" xfId="98" applyNumberFormat="1" applyFill="1"/>
    <xf numFmtId="0" fontId="56" fillId="0" borderId="0" xfId="137" applyFont="1" applyFill="1" applyAlignment="1">
      <alignment horizontal="justify" vertical="center"/>
    </xf>
    <xf numFmtId="0" fontId="55" fillId="0" borderId="0" xfId="137" applyFont="1" applyFill="1" applyAlignment="1">
      <alignment horizontal="justify" vertical="center"/>
    </xf>
    <xf numFmtId="0" fontId="6" fillId="0" borderId="24" xfId="0" quotePrefix="1" applyFont="1" applyFill="1" applyBorder="1" applyAlignment="1">
      <alignment horizontal="center" vertical="center" wrapText="1"/>
    </xf>
    <xf numFmtId="0" fontId="49" fillId="0" borderId="0" xfId="138" applyFill="1" applyAlignment="1">
      <alignment vertical="center"/>
    </xf>
    <xf numFmtId="49" fontId="52" fillId="0" borderId="3" xfId="0" applyNumberFormat="1" applyFont="1" applyFill="1" applyBorder="1" applyAlignment="1">
      <alignment horizontal="center" vertical="center"/>
    </xf>
    <xf numFmtId="189" fontId="45" fillId="0" borderId="0" xfId="136" applyNumberFormat="1"/>
    <xf numFmtId="190" fontId="5" fillId="0" borderId="0" xfId="136" applyNumberFormat="1" applyFont="1" applyFill="1" applyAlignment="1">
      <alignment vertical="center"/>
    </xf>
    <xf numFmtId="167" fontId="5" fillId="0" borderId="0" xfId="139" applyNumberFormat="1" applyFont="1" applyAlignment="1">
      <alignment horizontal="center"/>
    </xf>
    <xf numFmtId="167" fontId="6" fillId="0" borderId="7" xfId="139" applyNumberFormat="1" applyFont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0" xfId="0" applyNumberFormat="1" applyFont="1" applyFill="1"/>
    <xf numFmtId="10" fontId="6" fillId="0" borderId="3" xfId="139" applyNumberFormat="1" applyFont="1" applyBorder="1" applyAlignment="1">
      <alignment vertical="center"/>
    </xf>
    <xf numFmtId="4" fontId="6" fillId="0" borderId="3" xfId="0" applyNumberFormat="1" applyFont="1" applyFill="1" applyBorder="1"/>
    <xf numFmtId="10" fontId="0" fillId="0" borderId="0" xfId="0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91" fontId="6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Border="1"/>
    <xf numFmtId="167" fontId="45" fillId="0" borderId="0" xfId="136" applyNumberFormat="1" applyBorder="1"/>
    <xf numFmtId="0" fontId="45" fillId="0" borderId="0" xfId="136" applyBorder="1"/>
    <xf numFmtId="0" fontId="5" fillId="0" borderId="2" xfId="136" applyFont="1" applyFill="1" applyBorder="1"/>
    <xf numFmtId="0" fontId="49" fillId="0" borderId="0" xfId="138" quotePrefix="1"/>
    <xf numFmtId="0" fontId="13" fillId="28" borderId="0" xfId="0" quotePrefix="1" applyFont="1" applyFill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2" xfId="0" quotePrefix="1" applyFont="1" applyFill="1" applyBorder="1" applyAlignment="1">
      <alignment horizontal="center" vertical="center" wrapText="1"/>
    </xf>
    <xf numFmtId="0" fontId="6" fillId="0" borderId="0" xfId="136" applyFont="1" applyFill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32" xfId="0" quotePrefix="1" applyFont="1" applyFill="1" applyBorder="1" applyAlignment="1">
      <alignment horizontal="center" vertical="center" wrapText="1"/>
    </xf>
    <xf numFmtId="0" fontId="8" fillId="27" borderId="19" xfId="0" quotePrefix="1" applyFont="1" applyFill="1" applyBorder="1" applyAlignment="1">
      <alignment horizontal="center" vertical="center" wrapText="1"/>
    </xf>
    <xf numFmtId="0" fontId="69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0" fillId="28" borderId="0" xfId="0" quotePrefix="1" applyFont="1" applyFill="1" applyBorder="1" applyAlignment="1">
      <alignment vertical="center"/>
    </xf>
    <xf numFmtId="0" fontId="47" fillId="28" borderId="0" xfId="0" quotePrefix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93" fontId="57" fillId="28" borderId="0" xfId="142" applyNumberFormat="1" applyFont="1" applyFill="1" applyBorder="1" applyAlignment="1">
      <alignment vertical="center"/>
    </xf>
    <xf numFmtId="0" fontId="6" fillId="27" borderId="27" xfId="0" quotePrefix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/>
    </xf>
    <xf numFmtId="0" fontId="47" fillId="0" borderId="40" xfId="0" quotePrefix="1" applyFont="1" applyFill="1" applyBorder="1" applyAlignment="1">
      <alignment vertical="center" wrapText="1"/>
    </xf>
    <xf numFmtId="0" fontId="6" fillId="0" borderId="29" xfId="136" applyFont="1" applyFill="1" applyBorder="1" applyAlignment="1">
      <alignment vertical="center" wrapText="1"/>
    </xf>
    <xf numFmtId="0" fontId="46" fillId="0" borderId="29" xfId="136" applyFont="1" applyBorder="1"/>
    <xf numFmtId="0" fontId="0" fillId="0" borderId="29" xfId="0" applyBorder="1"/>
    <xf numFmtId="174" fontId="7" fillId="0" borderId="29" xfId="0" applyNumberFormat="1" applyFont="1" applyBorder="1"/>
    <xf numFmtId="167" fontId="0" fillId="0" borderId="0" xfId="0" applyNumberFormat="1" applyBorder="1"/>
    <xf numFmtId="174" fontId="7" fillId="0" borderId="0" xfId="0" applyNumberFormat="1" applyFont="1" applyBorder="1"/>
    <xf numFmtId="0" fontId="0" fillId="0" borderId="2" xfId="0" applyBorder="1"/>
    <xf numFmtId="167" fontId="6" fillId="0" borderId="7" xfId="0" applyNumberFormat="1" applyFont="1" applyBorder="1" applyAlignment="1">
      <alignment vertical="center"/>
    </xf>
    <xf numFmtId="167" fontId="7" fillId="0" borderId="29" xfId="0" quotePrefix="1" applyNumberFormat="1" applyFont="1" applyBorder="1" applyAlignment="1">
      <alignment horizontal="center" vertical="center" wrapText="1"/>
    </xf>
    <xf numFmtId="167" fontId="8" fillId="0" borderId="7" xfId="0" applyNumberFormat="1" applyFont="1" applyBorder="1" applyAlignment="1">
      <alignment vertical="center"/>
    </xf>
    <xf numFmtId="0" fontId="52" fillId="0" borderId="29" xfId="139" applyFont="1" applyBorder="1"/>
    <xf numFmtId="0" fontId="6" fillId="27" borderId="27" xfId="0" quotePrefix="1" applyFont="1" applyFill="1" applyBorder="1" applyAlignment="1">
      <alignment horizontal="center" vertical="center" wrapText="1"/>
    </xf>
    <xf numFmtId="0" fontId="6" fillId="0" borderId="3" xfId="136" applyFont="1" applyFill="1" applyBorder="1" applyAlignment="1">
      <alignment horizontal="left" vertical="center"/>
    </xf>
    <xf numFmtId="0" fontId="6" fillId="0" borderId="3" xfId="136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7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7" fontId="0" fillId="0" borderId="0" xfId="0" applyNumberFormat="1" applyFont="1" applyFill="1" applyBorder="1" applyAlignment="1">
      <alignment vertical="center"/>
    </xf>
    <xf numFmtId="175" fontId="0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67" fontId="8" fillId="0" borderId="7" xfId="0" applyNumberFormat="1" applyFont="1" applyBorder="1" applyAlignment="1">
      <alignment horizontal="center"/>
    </xf>
    <xf numFmtId="167" fontId="0" fillId="0" borderId="7" xfId="0" applyNumberFormat="1" applyFont="1" applyFill="1" applyBorder="1" applyAlignment="1">
      <alignment vertical="center"/>
    </xf>
    <xf numFmtId="0" fontId="6" fillId="0" borderId="3" xfId="139" applyFont="1" applyBorder="1" applyAlignment="1">
      <alignment horizontal="left" vertical="center"/>
    </xf>
    <xf numFmtId="0" fontId="6" fillId="0" borderId="2" xfId="139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98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27" xfId="0" quotePrefix="1" applyFont="1" applyFill="1" applyBorder="1" applyAlignment="1">
      <alignment horizontal="center" vertical="center" wrapText="1"/>
    </xf>
    <xf numFmtId="0" fontId="6" fillId="27" borderId="22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8" fillId="27" borderId="23" xfId="0" quotePrefix="1" applyFont="1" applyFill="1" applyBorder="1" applyAlignment="1">
      <alignment horizontal="center" vertical="center" wrapText="1"/>
    </xf>
    <xf numFmtId="0" fontId="70" fillId="0" borderId="0" xfId="0" quotePrefix="1" applyFont="1" applyFill="1" applyBorder="1" applyAlignment="1">
      <alignment horizontal="left" vertical="center"/>
    </xf>
    <xf numFmtId="0" fontId="69" fillId="28" borderId="0" xfId="0" quotePrefix="1" applyFont="1" applyFill="1" applyBorder="1" applyAlignment="1">
      <alignment vertical="center"/>
    </xf>
    <xf numFmtId="0" fontId="69" fillId="0" borderId="0" xfId="0" quotePrefix="1" applyFont="1" applyFill="1" applyBorder="1" applyAlignment="1">
      <alignment horizontal="left" vertical="center"/>
    </xf>
    <xf numFmtId="0" fontId="73" fillId="0" borderId="0" xfId="0" applyFont="1"/>
    <xf numFmtId="0" fontId="70" fillId="0" borderId="0" xfId="136" applyFont="1" applyAlignment="1">
      <alignment vertical="center" wrapText="1"/>
    </xf>
    <xf numFmtId="0" fontId="70" fillId="0" borderId="0" xfId="136" applyFont="1" applyAlignment="1">
      <alignment horizontal="center" vertical="center" wrapText="1"/>
    </xf>
    <xf numFmtId="0" fontId="72" fillId="0" borderId="0" xfId="136" applyFont="1"/>
    <xf numFmtId="0" fontId="6" fillId="28" borderId="0" xfId="0" quotePrefix="1" applyFont="1" applyFill="1" applyBorder="1" applyAlignment="1">
      <alignment vertical="center"/>
    </xf>
    <xf numFmtId="0" fontId="6" fillId="0" borderId="0" xfId="136" applyFont="1" applyAlignment="1">
      <alignment vertical="center" wrapText="1"/>
    </xf>
    <xf numFmtId="0" fontId="6" fillId="0" borderId="0" xfId="136" applyFont="1" applyAlignment="1">
      <alignment horizontal="center" vertical="center" wrapText="1"/>
    </xf>
    <xf numFmtId="0" fontId="0" fillId="0" borderId="0" xfId="136" applyFont="1"/>
    <xf numFmtId="0" fontId="13" fillId="28" borderId="0" xfId="0" quotePrefix="1" applyFont="1" applyFill="1" applyBorder="1" applyAlignment="1">
      <alignment horizontal="center" vertical="center"/>
    </xf>
    <xf numFmtId="0" fontId="6" fillId="27" borderId="23" xfId="0" quotePrefix="1" applyFont="1" applyFill="1" applyBorder="1" applyAlignment="1">
      <alignment horizontal="center" vertical="center" wrapText="1"/>
    </xf>
    <xf numFmtId="0" fontId="6" fillId="27" borderId="31" xfId="0" quotePrefix="1" applyFont="1" applyFill="1" applyBorder="1" applyAlignment="1">
      <alignment horizontal="center" vertical="center" wrapText="1"/>
    </xf>
    <xf numFmtId="0" fontId="8" fillId="27" borderId="0" xfId="0" quotePrefix="1" applyFont="1" applyFill="1" applyBorder="1" applyAlignment="1">
      <alignment horizontal="center" vertical="center" wrapText="1"/>
    </xf>
    <xf numFmtId="0" fontId="6" fillId="27" borderId="42" xfId="0" quotePrefix="1" applyFont="1" applyFill="1" applyBorder="1" applyAlignment="1">
      <alignment horizontal="center" vertical="center" wrapText="1"/>
    </xf>
    <xf numFmtId="0" fontId="6" fillId="27" borderId="43" xfId="0" quotePrefix="1" applyFont="1" applyFill="1" applyBorder="1" applyAlignment="1">
      <alignment horizontal="center" vertical="center" wrapText="1"/>
    </xf>
    <xf numFmtId="0" fontId="45" fillId="0" borderId="50" xfId="136" applyBorder="1"/>
    <xf numFmtId="0" fontId="8" fillId="27" borderId="52" xfId="0" quotePrefix="1" applyFont="1" applyFill="1" applyBorder="1" applyAlignment="1">
      <alignment horizontal="center" vertical="center" wrapText="1"/>
    </xf>
    <xf numFmtId="0" fontId="8" fillId="27" borderId="63" xfId="0" quotePrefix="1" applyFont="1" applyFill="1" applyBorder="1" applyAlignment="1">
      <alignment horizontal="center" vertical="center" wrapText="1"/>
    </xf>
    <xf numFmtId="0" fontId="45" fillId="0" borderId="62" xfId="136" applyBorder="1"/>
    <xf numFmtId="0" fontId="45" fillId="0" borderId="65" xfId="136" applyBorder="1"/>
    <xf numFmtId="0" fontId="8" fillId="27" borderId="55" xfId="0" quotePrefix="1" applyFont="1" applyFill="1" applyBorder="1" applyAlignment="1">
      <alignment horizontal="center" vertical="center" wrapText="1"/>
    </xf>
    <xf numFmtId="0" fontId="8" fillId="27" borderId="64" xfId="0" quotePrefix="1" applyFont="1" applyFill="1" applyBorder="1" applyAlignment="1">
      <alignment horizontal="center" vertical="center" wrapText="1"/>
    </xf>
    <xf numFmtId="0" fontId="8" fillId="27" borderId="66" xfId="0" quotePrefix="1" applyFont="1" applyFill="1" applyBorder="1" applyAlignment="1">
      <alignment horizontal="center" vertical="center" wrapText="1"/>
    </xf>
    <xf numFmtId="0" fontId="74" fillId="0" borderId="0" xfId="137" applyFont="1" applyFill="1"/>
    <xf numFmtId="4" fontId="5" fillId="0" borderId="0" xfId="136" applyNumberFormat="1" applyFont="1" applyFill="1" applyBorder="1"/>
    <xf numFmtId="4" fontId="5" fillId="0" borderId="0" xfId="136" applyNumberFormat="1" applyFont="1" applyFill="1" applyBorder="1" applyAlignment="1">
      <alignment horizontal="right"/>
    </xf>
    <xf numFmtId="4" fontId="45" fillId="0" borderId="0" xfId="136" applyNumberFormat="1"/>
    <xf numFmtId="4" fontId="5" fillId="0" borderId="2" xfId="136" applyNumberFormat="1" applyFont="1" applyFill="1" applyBorder="1"/>
    <xf numFmtId="4" fontId="6" fillId="0" borderId="3" xfId="136" applyNumberFormat="1" applyFont="1" applyFill="1" applyBorder="1" applyAlignment="1">
      <alignment vertical="center"/>
    </xf>
    <xf numFmtId="194" fontId="5" fillId="0" borderId="0" xfId="136" applyNumberFormat="1" applyFont="1" applyFill="1" applyBorder="1"/>
    <xf numFmtId="194" fontId="5" fillId="0" borderId="2" xfId="136" applyNumberFormat="1" applyFont="1" applyFill="1" applyBorder="1"/>
    <xf numFmtId="194" fontId="6" fillId="0" borderId="3" xfId="136" applyNumberFormat="1" applyFont="1" applyFill="1" applyBorder="1" applyAlignment="1">
      <alignment vertical="center"/>
    </xf>
    <xf numFmtId="194" fontId="5" fillId="0" borderId="0" xfId="136" applyNumberFormat="1" applyFont="1" applyFill="1"/>
    <xf numFmtId="0" fontId="6" fillId="27" borderId="22" xfId="0" quotePrefix="1" applyFont="1" applyFill="1" applyBorder="1" applyAlignment="1">
      <alignment horizontal="center" vertical="center" wrapText="1"/>
    </xf>
    <xf numFmtId="0" fontId="8" fillId="27" borderId="51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58" fillId="0" borderId="0" xfId="0" applyFont="1" applyFill="1" applyAlignment="1">
      <alignment horizontal="center"/>
    </xf>
    <xf numFmtId="49" fontId="7" fillId="0" borderId="2" xfId="98" applyNumberFormat="1" applyFont="1" applyFill="1" applyBorder="1" applyAlignment="1">
      <alignment horizontal="center" vertical="center" wrapText="1"/>
    </xf>
    <xf numFmtId="49" fontId="7" fillId="0" borderId="73" xfId="98" applyNumberFormat="1" applyFont="1" applyFill="1" applyBorder="1" applyAlignment="1">
      <alignment horizontal="center" vertical="center" wrapText="1"/>
    </xf>
    <xf numFmtId="49" fontId="7" fillId="0" borderId="74" xfId="98" applyNumberFormat="1" applyFont="1" applyFill="1" applyBorder="1" applyAlignment="1">
      <alignment horizontal="center" vertical="center" wrapText="1"/>
    </xf>
    <xf numFmtId="0" fontId="69" fillId="28" borderId="77" xfId="0" quotePrefix="1" applyFont="1" applyFill="1" applyBorder="1" applyAlignment="1">
      <alignment vertical="center"/>
    </xf>
    <xf numFmtId="0" fontId="70" fillId="28" borderId="77" xfId="0" quotePrefix="1" applyFont="1" applyFill="1" applyBorder="1" applyAlignment="1">
      <alignment vertical="center"/>
    </xf>
    <xf numFmtId="193" fontId="61" fillId="28" borderId="75" xfId="142" applyNumberFormat="1" applyFont="1" applyFill="1" applyBorder="1" applyAlignment="1">
      <alignment horizontal="left" vertical="center"/>
    </xf>
    <xf numFmtId="0" fontId="58" fillId="0" borderId="0" xfId="0" applyFont="1" applyFill="1" applyAlignment="1"/>
    <xf numFmtId="0" fontId="6" fillId="27" borderId="22" xfId="0" quotePrefix="1" applyFont="1" applyFill="1" applyBorder="1" applyAlignment="1">
      <alignment horizontal="center" vertical="center" wrapText="1"/>
    </xf>
    <xf numFmtId="0" fontId="8" fillId="27" borderId="64" xfId="0" quotePrefix="1" applyFont="1" applyFill="1" applyBorder="1" applyAlignment="1">
      <alignment horizontal="center" vertical="center" wrapText="1"/>
    </xf>
    <xf numFmtId="0" fontId="8" fillId="27" borderId="65" xfId="0" quotePrefix="1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8" fillId="27" borderId="62" xfId="0" quotePrefix="1" applyFont="1" applyFill="1" applyBorder="1" applyAlignment="1">
      <alignment horizontal="center" vertical="center" wrapText="1"/>
    </xf>
    <xf numFmtId="193" fontId="62" fillId="28" borderId="0" xfId="142" applyNumberFormat="1" applyFont="1" applyFill="1" applyBorder="1" applyAlignment="1">
      <alignment horizontal="left" vertical="center"/>
    </xf>
    <xf numFmtId="0" fontId="6" fillId="27" borderId="22" xfId="0" quotePrefix="1" applyFont="1" applyFill="1" applyBorder="1" applyAlignment="1">
      <alignment horizontal="center" vertical="center" wrapText="1"/>
    </xf>
    <xf numFmtId="0" fontId="8" fillId="27" borderId="65" xfId="0" quotePrefix="1" applyFont="1" applyFill="1" applyBorder="1" applyAlignment="1">
      <alignment horizontal="center" vertical="center" wrapText="1"/>
    </xf>
    <xf numFmtId="193" fontId="61" fillId="28" borderId="77" xfId="142" applyNumberFormat="1" applyFont="1" applyFill="1" applyBorder="1" applyAlignment="1">
      <alignment horizontal="left" vertical="center"/>
    </xf>
    <xf numFmtId="0" fontId="6" fillId="0" borderId="50" xfId="0" quotePrefix="1" applyFont="1" applyFill="1" applyBorder="1" applyAlignment="1">
      <alignment horizontal="center" vertical="center" wrapText="1"/>
    </xf>
    <xf numFmtId="0" fontId="0" fillId="0" borderId="50" xfId="0" applyBorder="1"/>
    <xf numFmtId="0" fontId="73" fillId="0" borderId="50" xfId="0" applyFont="1" applyBorder="1"/>
    <xf numFmtId="0" fontId="70" fillId="0" borderId="50" xfId="136" applyFont="1" applyBorder="1" applyAlignment="1">
      <alignment horizontal="center" vertical="center" wrapText="1"/>
    </xf>
    <xf numFmtId="0" fontId="10" fillId="0" borderId="50" xfId="136" applyFont="1" applyBorder="1" applyAlignment="1">
      <alignment horizontal="center" vertical="center" wrapText="1"/>
    </xf>
    <xf numFmtId="0" fontId="0" fillId="0" borderId="52" xfId="0" applyBorder="1"/>
    <xf numFmtId="0" fontId="73" fillId="0" borderId="78" xfId="0" applyFont="1" applyBorder="1"/>
    <xf numFmtId="0" fontId="70" fillId="0" borderId="78" xfId="136" applyFont="1" applyBorder="1" applyAlignment="1">
      <alignment horizontal="center" vertical="center" wrapText="1"/>
    </xf>
    <xf numFmtId="0" fontId="10" fillId="0" borderId="78" xfId="136" applyFont="1" applyBorder="1" applyAlignment="1">
      <alignment horizontal="center" vertical="center" wrapText="1"/>
    </xf>
    <xf numFmtId="0" fontId="45" fillId="0" borderId="78" xfId="136" applyBorder="1"/>
    <xf numFmtId="0" fontId="7" fillId="0" borderId="78" xfId="136" applyFont="1" applyBorder="1"/>
    <xf numFmtId="0" fontId="45" fillId="0" borderId="55" xfId="136" applyBorder="1"/>
    <xf numFmtId="49" fontId="7" fillId="0" borderId="79" xfId="98" applyNumberFormat="1" applyFont="1" applyFill="1" applyBorder="1" applyAlignment="1">
      <alignment horizontal="center" vertical="center" wrapText="1"/>
    </xf>
    <xf numFmtId="0" fontId="58" fillId="0" borderId="77" xfId="0" applyFont="1" applyFill="1" applyBorder="1" applyAlignment="1">
      <alignment horizontal="center"/>
    </xf>
    <xf numFmtId="193" fontId="62" fillId="28" borderId="53" xfId="142" applyNumberFormat="1" applyFont="1" applyFill="1" applyBorder="1" applyAlignment="1">
      <alignment horizontal="left" vertical="center"/>
    </xf>
    <xf numFmtId="193" fontId="61" fillId="28" borderId="53" xfId="142" applyNumberFormat="1" applyFont="1" applyFill="1" applyBorder="1" applyAlignment="1">
      <alignment horizontal="left" vertical="center"/>
    </xf>
    <xf numFmtId="0" fontId="70" fillId="28" borderId="53" xfId="0" quotePrefix="1" applyFont="1" applyFill="1" applyBorder="1" applyAlignment="1">
      <alignment vertical="center"/>
    </xf>
    <xf numFmtId="0" fontId="70" fillId="28" borderId="80" xfId="0" quotePrefix="1" applyFont="1" applyFill="1" applyBorder="1" applyAlignment="1">
      <alignment vertical="center"/>
    </xf>
    <xf numFmtId="0" fontId="7" fillId="0" borderId="0" xfId="136" applyFont="1" applyBorder="1"/>
    <xf numFmtId="0" fontId="8" fillId="27" borderId="65" xfId="0" quotePrefix="1" applyFont="1" applyFill="1" applyBorder="1" applyAlignment="1">
      <alignment horizontal="center" vertical="center" wrapText="1"/>
    </xf>
    <xf numFmtId="0" fontId="8" fillId="27" borderId="51" xfId="0" quotePrefix="1" applyFont="1" applyFill="1" applyBorder="1" applyAlignment="1">
      <alignment horizontal="center" vertical="center" wrapText="1"/>
    </xf>
    <xf numFmtId="0" fontId="48" fillId="0" borderId="0" xfId="137" applyFont="1" applyFill="1"/>
    <xf numFmtId="0" fontId="6" fillId="0" borderId="28" xfId="137" applyFont="1" applyFill="1" applyBorder="1" applyAlignment="1">
      <alignment horizontal="left" vertical="center"/>
    </xf>
    <xf numFmtId="0" fontId="74" fillId="0" borderId="0" xfId="137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58" fillId="0" borderId="0" xfId="0" applyFont="1" applyFill="1" applyAlignment="1">
      <alignment horizontal="center" vertical="center"/>
    </xf>
    <xf numFmtId="193" fontId="62" fillId="28" borderId="20" xfId="142" applyNumberFormat="1" applyFont="1" applyFill="1" applyBorder="1" applyAlignment="1">
      <alignment horizontal="left" vertical="center"/>
    </xf>
    <xf numFmtId="164" fontId="0" fillId="0" borderId="0" xfId="0" applyNumberFormat="1" applyFont="1" applyAlignment="1">
      <alignment wrapText="1"/>
    </xf>
    <xf numFmtId="0" fontId="8" fillId="27" borderId="30" xfId="0" quotePrefix="1" applyFont="1" applyFill="1" applyBorder="1" applyAlignment="1">
      <alignment horizontal="center" vertical="center" wrapText="1"/>
    </xf>
    <xf numFmtId="0" fontId="8" fillId="27" borderId="28" xfId="0" quotePrefix="1" applyFont="1" applyFill="1" applyBorder="1" applyAlignment="1">
      <alignment horizontal="center" vertical="center" wrapText="1"/>
    </xf>
    <xf numFmtId="0" fontId="8" fillId="27" borderId="31" xfId="0" quotePrefix="1" applyFont="1" applyFill="1" applyBorder="1" applyAlignment="1">
      <alignment horizontal="center" vertical="center" wrapText="1"/>
    </xf>
    <xf numFmtId="0" fontId="6" fillId="27" borderId="39" xfId="0" quotePrefix="1" applyFont="1" applyFill="1" applyBorder="1" applyAlignment="1">
      <alignment horizontal="center" vertical="center" wrapText="1"/>
    </xf>
    <xf numFmtId="0" fontId="6" fillId="27" borderId="38" xfId="0" quotePrefix="1" applyFont="1" applyFill="1" applyBorder="1" applyAlignment="1">
      <alignment horizontal="center" vertical="center" wrapText="1"/>
    </xf>
    <xf numFmtId="0" fontId="6" fillId="27" borderId="26" xfId="0" quotePrefix="1" applyFont="1" applyFill="1" applyBorder="1" applyAlignment="1">
      <alignment horizontal="center" vertical="center" wrapText="1"/>
    </xf>
    <xf numFmtId="0" fontId="6" fillId="27" borderId="76" xfId="0" quotePrefix="1" applyFont="1" applyFill="1" applyBorder="1" applyAlignment="1">
      <alignment horizontal="center" vertical="center" wrapText="1"/>
    </xf>
    <xf numFmtId="0" fontId="6" fillId="27" borderId="21" xfId="0" quotePrefix="1" applyFont="1" applyFill="1" applyBorder="1" applyAlignment="1">
      <alignment horizontal="center" vertical="center" wrapText="1"/>
    </xf>
    <xf numFmtId="0" fontId="6" fillId="27" borderId="22" xfId="0" quotePrefix="1" applyFont="1" applyFill="1" applyBorder="1" applyAlignment="1">
      <alignment horizontal="center" vertical="center" wrapText="1"/>
    </xf>
    <xf numFmtId="0" fontId="6" fillId="27" borderId="23" xfId="0" quotePrefix="1" applyFont="1" applyFill="1" applyBorder="1" applyAlignment="1">
      <alignment horizontal="center" vertical="center" wrapText="1"/>
    </xf>
    <xf numFmtId="0" fontId="6" fillId="27" borderId="25" xfId="0" quotePrefix="1" applyFont="1" applyFill="1" applyBorder="1" applyAlignment="1">
      <alignment horizontal="center" vertical="center" wrapText="1"/>
    </xf>
    <xf numFmtId="0" fontId="6" fillId="27" borderId="24" xfId="0" quotePrefix="1" applyFont="1" applyFill="1" applyBorder="1" applyAlignment="1">
      <alignment horizontal="center" vertical="center" wrapText="1"/>
    </xf>
    <xf numFmtId="0" fontId="6" fillId="27" borderId="30" xfId="0" quotePrefix="1" applyFont="1" applyFill="1" applyBorder="1" applyAlignment="1">
      <alignment horizontal="center" vertical="center" wrapText="1"/>
    </xf>
    <xf numFmtId="0" fontId="6" fillId="27" borderId="0" xfId="0" quotePrefix="1" applyFont="1" applyFill="1" applyBorder="1" applyAlignment="1">
      <alignment horizontal="center" vertical="center" wrapText="1"/>
    </xf>
    <xf numFmtId="0" fontId="6" fillId="27" borderId="53" xfId="0" quotePrefix="1" applyFont="1" applyFill="1" applyBorder="1" applyAlignment="1">
      <alignment horizontal="center" vertical="center" wrapText="1"/>
    </xf>
    <xf numFmtId="0" fontId="6" fillId="27" borderId="41" xfId="0" quotePrefix="1" applyFont="1" applyFill="1" applyBorder="1" applyAlignment="1">
      <alignment horizontal="center" vertical="center" wrapText="1"/>
    </xf>
    <xf numFmtId="0" fontId="6" fillId="27" borderId="70" xfId="0" quotePrefix="1" applyFont="1" applyFill="1" applyBorder="1" applyAlignment="1">
      <alignment horizontal="center" vertical="center" wrapText="1"/>
    </xf>
    <xf numFmtId="0" fontId="6" fillId="27" borderId="71" xfId="0" quotePrefix="1" applyFont="1" applyFill="1" applyBorder="1" applyAlignment="1">
      <alignment horizontal="center" vertical="center" wrapText="1"/>
    </xf>
    <xf numFmtId="0" fontId="6" fillId="27" borderId="80" xfId="0" quotePrefix="1" applyFont="1" applyFill="1" applyBorder="1" applyAlignment="1">
      <alignment horizontal="center" vertical="center" wrapText="1"/>
    </xf>
    <xf numFmtId="0" fontId="6" fillId="27" borderId="27" xfId="0" quotePrefix="1" applyFont="1" applyFill="1" applyBorder="1" applyAlignment="1">
      <alignment horizontal="center" vertical="center" wrapText="1"/>
    </xf>
    <xf numFmtId="0" fontId="6" fillId="27" borderId="20" xfId="0" quotePrefix="1" applyFont="1" applyFill="1" applyBorder="1" applyAlignment="1">
      <alignment horizontal="center" vertical="center" wrapText="1"/>
    </xf>
    <xf numFmtId="0" fontId="6" fillId="27" borderId="77" xfId="0" quotePrefix="1" applyFont="1" applyFill="1" applyBorder="1" applyAlignment="1">
      <alignment horizontal="center" vertical="center" wrapText="1"/>
    </xf>
    <xf numFmtId="0" fontId="8" fillId="27" borderId="54" xfId="0" quotePrefix="1" applyFont="1" applyFill="1" applyBorder="1" applyAlignment="1">
      <alignment horizontal="center" vertical="center" wrapText="1"/>
    </xf>
    <xf numFmtId="0" fontId="8" fillId="27" borderId="60" xfId="0" quotePrefix="1" applyFont="1" applyFill="1" applyBorder="1" applyAlignment="1">
      <alignment horizontal="center" vertical="center" wrapText="1"/>
    </xf>
    <xf numFmtId="0" fontId="8" fillId="27" borderId="61" xfId="0" quotePrefix="1" applyFont="1" applyFill="1" applyBorder="1" applyAlignment="1">
      <alignment horizontal="center" vertical="center" wrapText="1"/>
    </xf>
    <xf numFmtId="0" fontId="6" fillId="27" borderId="56" xfId="0" quotePrefix="1" applyFont="1" applyFill="1" applyBorder="1" applyAlignment="1">
      <alignment horizontal="center" vertical="center" wrapText="1"/>
    </xf>
    <xf numFmtId="0" fontId="6" fillId="27" borderId="57" xfId="0" quotePrefix="1" applyFont="1" applyFill="1" applyBorder="1" applyAlignment="1">
      <alignment horizontal="center" vertical="center" wrapText="1"/>
    </xf>
    <xf numFmtId="0" fontId="6" fillId="27" borderId="58" xfId="0" quotePrefix="1" applyFont="1" applyFill="1" applyBorder="1" applyAlignment="1">
      <alignment horizontal="center" vertical="center" wrapText="1"/>
    </xf>
    <xf numFmtId="0" fontId="6" fillId="27" borderId="59" xfId="0" quotePrefix="1" applyFont="1" applyFill="1" applyBorder="1" applyAlignment="1">
      <alignment horizontal="center" vertical="center" wrapText="1"/>
    </xf>
    <xf numFmtId="0" fontId="6" fillId="27" borderId="45" xfId="0" quotePrefix="1" applyFont="1" applyFill="1" applyBorder="1" applyAlignment="1">
      <alignment horizontal="center" vertical="center" wrapText="1"/>
    </xf>
    <xf numFmtId="0" fontId="6" fillId="27" borderId="46" xfId="0" quotePrefix="1" applyFont="1" applyFill="1" applyBorder="1" applyAlignment="1">
      <alignment horizontal="center" vertical="center" wrapText="1"/>
    </xf>
    <xf numFmtId="0" fontId="6" fillId="27" borderId="48" xfId="0" quotePrefix="1" applyFont="1" applyFill="1" applyBorder="1" applyAlignment="1">
      <alignment horizontal="center" vertical="center" wrapText="1"/>
    </xf>
    <xf numFmtId="0" fontId="6" fillId="27" borderId="49" xfId="0" quotePrefix="1" applyFont="1" applyFill="1" applyBorder="1" applyAlignment="1">
      <alignment horizontal="center" vertical="center" wrapText="1"/>
    </xf>
    <xf numFmtId="0" fontId="6" fillId="27" borderId="31" xfId="0" quotePrefix="1" applyFont="1" applyFill="1" applyBorder="1" applyAlignment="1">
      <alignment horizontal="center" vertical="center" wrapText="1"/>
    </xf>
    <xf numFmtId="0" fontId="6" fillId="27" borderId="44" xfId="0" quotePrefix="1" applyFont="1" applyFill="1" applyBorder="1" applyAlignment="1">
      <alignment horizontal="center" vertical="center" wrapText="1"/>
    </xf>
    <xf numFmtId="0" fontId="6" fillId="27" borderId="47" xfId="0" quotePrefix="1" applyFont="1" applyFill="1" applyBorder="1" applyAlignment="1">
      <alignment horizontal="center" vertical="center" wrapText="1"/>
    </xf>
    <xf numFmtId="0" fontId="6" fillId="27" borderId="54" xfId="0" quotePrefix="1" applyFont="1" applyFill="1" applyBorder="1" applyAlignment="1">
      <alignment horizontal="center" vertical="center" wrapText="1"/>
    </xf>
    <xf numFmtId="0" fontId="6" fillId="27" borderId="67" xfId="0" quotePrefix="1" applyFont="1" applyFill="1" applyBorder="1" applyAlignment="1">
      <alignment horizontal="center" vertical="center" wrapText="1"/>
    </xf>
    <xf numFmtId="0" fontId="6" fillId="27" borderId="69" xfId="0" quotePrefix="1" applyFont="1" applyFill="1" applyBorder="1" applyAlignment="1">
      <alignment horizontal="center" vertical="center" wrapText="1"/>
    </xf>
    <xf numFmtId="0" fontId="6" fillId="27" borderId="72" xfId="0" quotePrefix="1" applyFont="1" applyFill="1" applyBorder="1" applyAlignment="1">
      <alignment horizontal="center" vertical="center" wrapText="1"/>
    </xf>
    <xf numFmtId="0" fontId="6" fillId="27" borderId="68" xfId="0" quotePrefix="1" applyFont="1" applyFill="1" applyBorder="1" applyAlignment="1">
      <alignment horizontal="center" vertical="center" wrapText="1"/>
    </xf>
    <xf numFmtId="0" fontId="8" fillId="27" borderId="64" xfId="0" quotePrefix="1" applyFont="1" applyFill="1" applyBorder="1" applyAlignment="1">
      <alignment horizontal="center" vertical="center" wrapText="1"/>
    </xf>
    <xf numFmtId="0" fontId="8" fillId="27" borderId="62" xfId="0" quotePrefix="1" applyFont="1" applyFill="1" applyBorder="1" applyAlignment="1">
      <alignment horizontal="center" vertical="center" wrapText="1"/>
    </xf>
    <xf numFmtId="0" fontId="8" fillId="27" borderId="65" xfId="0" quotePrefix="1" applyFont="1" applyFill="1" applyBorder="1" applyAlignment="1">
      <alignment horizontal="center" vertical="center" wrapText="1"/>
    </xf>
    <xf numFmtId="0" fontId="6" fillId="27" borderId="61" xfId="0" quotePrefix="1" applyFont="1" applyFill="1" applyBorder="1" applyAlignment="1">
      <alignment horizontal="center" vertical="center" wrapText="1"/>
    </xf>
    <xf numFmtId="0" fontId="20" fillId="28" borderId="0" xfId="0" quotePrefix="1" applyFont="1" applyFill="1" applyBorder="1" applyAlignment="1">
      <alignment horizontal="left" vertical="center"/>
    </xf>
    <xf numFmtId="0" fontId="13" fillId="28" borderId="0" xfId="0" quotePrefix="1" applyFont="1" applyFill="1" applyBorder="1" applyAlignment="1">
      <alignment horizontal="left" vertical="center"/>
    </xf>
    <xf numFmtId="0" fontId="6" fillId="0" borderId="0" xfId="136" applyFont="1" applyFill="1" applyAlignment="1">
      <alignment horizontal="center" vertical="center" wrapText="1"/>
    </xf>
    <xf numFmtId="0" fontId="7" fillId="0" borderId="0" xfId="136" applyFont="1" applyBorder="1" applyAlignment="1">
      <alignment wrapText="1"/>
    </xf>
    <xf numFmtId="22" fontId="7" fillId="0" borderId="0" xfId="0" applyNumberFormat="1" applyFont="1" applyAlignment="1">
      <alignment horizontal="center"/>
    </xf>
    <xf numFmtId="0" fontId="6" fillId="27" borderId="32" xfId="0" quotePrefix="1" applyFont="1" applyFill="1" applyBorder="1" applyAlignment="1">
      <alignment horizontal="center" vertical="center" wrapText="1"/>
    </xf>
    <xf numFmtId="193" fontId="5" fillId="28" borderId="20" xfId="142" applyNumberFormat="1" applyFont="1" applyFill="1" applyBorder="1" applyAlignment="1">
      <alignment horizontal="left" vertical="center"/>
    </xf>
    <xf numFmtId="167" fontId="7" fillId="0" borderId="0" xfId="0" applyNumberFormat="1" applyFont="1" applyBorder="1" applyAlignment="1">
      <alignment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7" fontId="7" fillId="0" borderId="0" xfId="0" applyNumberFormat="1" applyFont="1" applyBorder="1" applyAlignment="1">
      <alignment horizontal="left" vertical="center"/>
    </xf>
    <xf numFmtId="0" fontId="13" fillId="28" borderId="33" xfId="0" quotePrefix="1" applyFont="1" applyFill="1" applyBorder="1" applyAlignment="1">
      <alignment horizontal="left" vertical="center"/>
    </xf>
    <xf numFmtId="193" fontId="62" fillId="28" borderId="0" xfId="142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7" fillId="0" borderId="29" xfId="139" quotePrefix="1" applyFont="1" applyBorder="1" applyAlignment="1">
      <alignment horizontal="left" vertical="center"/>
    </xf>
    <xf numFmtId="167" fontId="5" fillId="0" borderId="0" xfId="139" applyNumberFormat="1" applyFont="1" applyBorder="1" applyAlignment="1">
      <alignment horizontal="center"/>
    </xf>
    <xf numFmtId="0" fontId="13" fillId="28" borderId="0" xfId="0" quotePrefix="1" applyFont="1" applyFill="1" applyBorder="1" applyAlignment="1">
      <alignment horizontal="left" vertical="center" wrapText="1"/>
    </xf>
    <xf numFmtId="0" fontId="9" fillId="0" borderId="29" xfId="139" quotePrefix="1" applyFont="1" applyBorder="1" applyAlignment="1">
      <alignment horizontal="center" vertical="center" wrapText="1"/>
    </xf>
    <xf numFmtId="0" fontId="7" fillId="0" borderId="0" xfId="98" applyFont="1" applyBorder="1" applyAlignment="1">
      <alignment horizontal="left"/>
    </xf>
    <xf numFmtId="0" fontId="58" fillId="0" borderId="0" xfId="0" applyFont="1" applyFill="1" applyAlignment="1">
      <alignment horizontal="left" vertical="center"/>
    </xf>
  </cellXfs>
  <cellStyles count="143">
    <cellStyle name="1" xfId="4"/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in" xfId="41"/>
    <cellStyle name="Buena 2" xfId="42"/>
    <cellStyle name="Buena 3" xfId="43"/>
    <cellStyle name="Cálculo 2" xfId="44"/>
    <cellStyle name="Cálculo 3" xfId="45"/>
    <cellStyle name="Celda de comprobación 2" xfId="46"/>
    <cellStyle name="Celda de comprobación 3" xfId="47"/>
    <cellStyle name="Celda vinculada 2" xfId="48"/>
    <cellStyle name="Celda vinculada 3" xfId="49"/>
    <cellStyle name="cell" xfId="50"/>
    <cellStyle name="DataEntryCells" xfId="51"/>
    <cellStyle name="Encabezado 4 2" xfId="52"/>
    <cellStyle name="Encabezado 4 3" xfId="53"/>
    <cellStyle name="Énfasis1 2" xfId="54"/>
    <cellStyle name="Énfasis1 3" xfId="55"/>
    <cellStyle name="Énfasis2 2" xfId="56"/>
    <cellStyle name="Énfasis2 3" xfId="57"/>
    <cellStyle name="Énfasis3 2" xfId="58"/>
    <cellStyle name="Énfasis3 3" xfId="59"/>
    <cellStyle name="Énfasis4 2" xfId="60"/>
    <cellStyle name="Énfasis4 3" xfId="61"/>
    <cellStyle name="Énfasis5 2" xfId="62"/>
    <cellStyle name="Énfasis5 3" xfId="63"/>
    <cellStyle name="Énfasis6 2" xfId="64"/>
    <cellStyle name="Énfasis6 3" xfId="65"/>
    <cellStyle name="Entrada 2" xfId="66"/>
    <cellStyle name="Entrada 3" xfId="67"/>
    <cellStyle name="Euro" xfId="68"/>
    <cellStyle name="Euro 2" xfId="69"/>
    <cellStyle name="gap" xfId="70"/>
    <cellStyle name="Hipervínculo" xfId="138" builtinId="8"/>
    <cellStyle name="Hipervínculo 2" xfId="71"/>
    <cellStyle name="Hipervínculo 3" xfId="72"/>
    <cellStyle name="Incorrecto 2" xfId="73"/>
    <cellStyle name="Incorrecto 3" xfId="74"/>
    <cellStyle name="Millares [0] 2" xfId="75"/>
    <cellStyle name="Millares [0] 3" xfId="76"/>
    <cellStyle name="Millares [0] 4" xfId="77"/>
    <cellStyle name="Millares 10" xfId="78"/>
    <cellStyle name="Millares 11" xfId="79"/>
    <cellStyle name="Millares 12" xfId="80"/>
    <cellStyle name="Millares 13" xfId="81"/>
    <cellStyle name="Millares 2" xfId="82"/>
    <cellStyle name="Millares 3" xfId="83"/>
    <cellStyle name="Millares 4" xfId="84"/>
    <cellStyle name="Millares 5" xfId="85"/>
    <cellStyle name="Millares 6" xfId="86"/>
    <cellStyle name="Millares 7" xfId="87"/>
    <cellStyle name="Millares 8" xfId="88"/>
    <cellStyle name="Millares 9" xfId="89"/>
    <cellStyle name="Moneda 2" xfId="90"/>
    <cellStyle name="Moneda 3" xfId="91"/>
    <cellStyle name="Moneda 4" xfId="92"/>
    <cellStyle name="Neutral 2" xfId="93"/>
    <cellStyle name="Neutral 3" xfId="94"/>
    <cellStyle name="No-definido" xfId="95"/>
    <cellStyle name="Normal" xfId="0" builtinId="0"/>
    <cellStyle name="Normal 10" xfId="96"/>
    <cellStyle name="Normal 11" xfId="97"/>
    <cellStyle name="Normal 12" xfId="136"/>
    <cellStyle name="Normal 13" xfId="137"/>
    <cellStyle name="Normal 14" xfId="139"/>
    <cellStyle name="Normal 15" xfId="141"/>
    <cellStyle name="Normal 2" xfId="98"/>
    <cellStyle name="Normal 2 2" xfId="3"/>
    <cellStyle name="Normal 2 3" xfId="99"/>
    <cellStyle name="Normal 2_BASE_DATOS" xfId="100"/>
    <cellStyle name="Normal 3" xfId="101"/>
    <cellStyle name="Normal 4" xfId="102"/>
    <cellStyle name="Normal 4 2" xfId="103"/>
    <cellStyle name="Normal 5" xfId="104"/>
    <cellStyle name="Normal 5 2" xfId="105"/>
    <cellStyle name="Normal 5 3" xfId="106"/>
    <cellStyle name="Normal 5 4" xfId="107"/>
    <cellStyle name="Normal 6" xfId="108"/>
    <cellStyle name="Normal 6 2" xfId="109"/>
    <cellStyle name="Normal 7" xfId="110"/>
    <cellStyle name="Normal 7 2" xfId="111"/>
    <cellStyle name="Normal 8" xfId="112"/>
    <cellStyle name="Normal 9" xfId="113"/>
    <cellStyle name="Normal_1-Recursos no financieros" xfId="142"/>
    <cellStyle name="Normal_Año base 1999" xfId="2"/>
    <cellStyle name="Normal_Opción T - 2  (95%) ganancias" xfId="1"/>
    <cellStyle name="Notas 2" xfId="114"/>
    <cellStyle name="Notas 3" xfId="115"/>
    <cellStyle name="Notas 4" xfId="116"/>
    <cellStyle name="Porcentaje 2" xfId="117"/>
    <cellStyle name="Porcentaje 3" xfId="118"/>
    <cellStyle name="Porcentaje 4" xfId="119"/>
    <cellStyle name="Porcentaje 5" xfId="140"/>
    <cellStyle name="Salida 2" xfId="120"/>
    <cellStyle name="Salida 3" xfId="121"/>
    <cellStyle name="Texto de advertencia 2" xfId="122"/>
    <cellStyle name="Texto de advertencia 3" xfId="123"/>
    <cellStyle name="Texto explicativo 2" xfId="124"/>
    <cellStyle name="Texto explicativo 3" xfId="125"/>
    <cellStyle name="Título 1 2" xfId="126"/>
    <cellStyle name="Título 1 3" xfId="127"/>
    <cellStyle name="Título 2 2" xfId="128"/>
    <cellStyle name="Título 2 3" xfId="129"/>
    <cellStyle name="Título 3 2" xfId="130"/>
    <cellStyle name="Título 3 3" xfId="131"/>
    <cellStyle name="Título 4" xfId="132"/>
    <cellStyle name="Título 5" xfId="133"/>
    <cellStyle name="Total 2" xfId="134"/>
    <cellStyle name="Total 3" xfId="13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externalLink" Target="externalLinks/externalLink5.xml"/><Relationship Id="rId55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9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7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4440651</xdr:colOff>
      <xdr:row>3</xdr:row>
      <xdr:rowOff>15240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40651" cy="6629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6"/>
          <a:ext cx="619125" cy="645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1"/>
          <a:ext cx="619125" cy="6471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6"/>
          <a:ext cx="619125" cy="6452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7040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1"/>
          <a:ext cx="619125" cy="6471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635073</xdr:colOff>
      <xdr:row>2</xdr:row>
      <xdr:rowOff>22860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5601"/>
          <a:ext cx="635073" cy="6705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70486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621846</xdr:colOff>
      <xdr:row>2</xdr:row>
      <xdr:rowOff>6152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846" cy="6462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</xdr:rowOff>
    </xdr:from>
    <xdr:to>
      <xdr:col>0</xdr:col>
      <xdr:colOff>579121</xdr:colOff>
      <xdr:row>1</xdr:row>
      <xdr:rowOff>352298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579120" cy="60375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0</xdr:col>
      <xdr:colOff>609600</xdr:colOff>
      <xdr:row>1</xdr:row>
      <xdr:rowOff>384280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609599" cy="635738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613148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3148" cy="63817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1"/>
          <a:ext cx="622300" cy="64960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622300</xdr:colOff>
      <xdr:row>2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0"/>
          <a:ext cx="622300" cy="6496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521"/>
          <a:ext cx="619125" cy="64630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1"/>
          <a:ext cx="622300" cy="64960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1"/>
          <a:ext cx="622300" cy="64960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22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622301</xdr:colOff>
      <xdr:row>2</xdr:row>
      <xdr:rowOff>9526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2426"/>
          <a:ext cx="622300" cy="647700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631450</xdr:colOff>
      <xdr:row>2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31450" cy="65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619125</xdr:colOff>
      <xdr:row>2</xdr:row>
      <xdr:rowOff>6222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9125" cy="6443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622300</xdr:colOff>
      <xdr:row>2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300" cy="647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0</xdr:col>
      <xdr:colOff>613175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50522"/>
          <a:ext cx="613174" cy="6400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613175</xdr:colOff>
      <xdr:row>1</xdr:row>
      <xdr:rowOff>388618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13174" cy="640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12dc1dns01\ARCHIVOS%20DE%20USUARIO\Informaci&#243;n%20seleccionada\GP\Ronda%203\Propuesta%20modelo%20fin.1\Propuesta%20modelo%20fin.1\BDATOS\CCAA\SIMULFIN\Fina2000\Trabajo\Excel\BDATOS\CCAA\impregio\IREG90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BASE%20DE%20DATOS%20SOCIOECONOMICOS\2.%20Demograf&#237;a%20y%20Poblaci&#243;n\1.Cifras%20de%20Poblaci&#243;n\2.Poblaci&#243;n%20protegida\Poblaci&#243;n%20equivalente%20protegi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XCEL\Datos99\CIFRAS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Datos99\CIFRAS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12dc1dns01\ARCHIVOS%20DE%20USUARIO\Informaci&#243;n%20seleccionada\GP\Ronda%203\Propuesta%20modelo%20fin.1\Propuesta%20modelo%20fin.1\BDATOS\CCAA\SIMULFIN\Fina2000\BDATOS\CCAA\SIMULFIN\Feb_98\E5G79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Datos99\CIFRA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eetTalk\usuario@ope@MEC_ALF\LOCAL\LOTUS\LBLANCO\AES92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GONZALEZP\Datos%20de%20programa\Microsoft\Excel\APLIC_GESTION_9_dic_2010(EC-nuevos%20datos)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2111\Mis%20documentos\GTGS-IGAE\DATOS%20GRUPO%203%20POBLACION\POB%20PROTEGIDA%20farmaci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s%20documentos\EXCEL\Ptos98\Gasto98pub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REGIONALIZACION ESTIMADA 1.990"/>
      <sheetName val="REGIONALIZACION ESTIMADA 1.991"/>
      <sheetName val="REGIONALIZACION ESTIMADA 1.992"/>
      <sheetName val="REGIONALIZACION ESTIMADA 1.993"/>
      <sheetName val="REGIONALIZACION ESTIMADA 1.994"/>
      <sheetName val="RESUMEN 1.990-1.994"/>
      <sheetName val="REGIONALIZACION EST. IVA 90-99"/>
      <sheetName val="IRPF 1986-1993 REGIONALIZADO"/>
      <sheetName val="IMP. DET. MEDIOS TTE. 1.993-94"/>
      <sheetName val="CARATULAS"/>
      <sheetName val="1-1-1999"/>
      <sheetName val="1-1-2000"/>
      <sheetName val="1-1-2001"/>
      <sheetName val="1-1-2002"/>
      <sheetName val="1-1-2003"/>
      <sheetName val="1-1-2004"/>
      <sheetName val="1-1-2005"/>
      <sheetName val="Nacionalidades 1999"/>
      <sheetName val="Nacionalidades 2000"/>
      <sheetName val="Nacionalidades 2001"/>
      <sheetName val="Nacionalidades 2002"/>
      <sheetName val="Nacionalidades 2003"/>
      <sheetName val="Nacionalidades 2004"/>
      <sheetName val="censo91-01, padrón 96-05"/>
      <sheetName val="Avance Padrón 1 de enero 2006 T"/>
      <sheetName val="Nacionalidades 2005"/>
      <sheetName val="1-1-2006"/>
      <sheetName val="Nacionalidades 2006"/>
      <sheetName val=" Avance Padrón 2006 "/>
      <sheetName val="Población extranjera "/>
      <sheetName val="P. extranjera recalculada"/>
      <sheetName val="Estim extranjeros ilegales 2003"/>
      <sheetName val="Estim extranjeros ilegales 2004"/>
      <sheetName val="Estim extranjeros ilegales 2005"/>
      <sheetName val="Estim extranjeros ilegales 2006"/>
      <sheetName val="Extran. residen.legalmente INE"/>
      <sheetName val="Extranjeros legales MTAS 05-06"/>
      <sheetName val="Extranjeros legales MTAS 03-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grupos de edad"/>
      <sheetName val="3 grupos de edad"/>
      <sheetName val="7 grupos de edad "/>
      <sheetName val="Pob Prot Equivalente MSC"/>
      <sheetName val="Pob.Eq.Pro. 2 Gr.Edad"/>
      <sheetName val="Pob.Eq.Pro. 3 Gr.Edad "/>
      <sheetName val="Pob.Eq.Pro. 7 Gr.Edad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,2,3"/>
      <sheetName val="CUA5"/>
      <sheetName val="CUA4"/>
      <sheetName val="CUA6"/>
      <sheetName val="CUA8 y G.2"/>
      <sheetName val="CUA9 Y G.3"/>
      <sheetName val="CUA10 y G.4"/>
      <sheetName val="CUA7"/>
      <sheetName val="CUA11 y G.6"/>
      <sheetName val="CUA12"/>
      <sheetName val="CUA13 y G.7-8"/>
      <sheetName val="CUA14 y G.9-10"/>
      <sheetName val="CUA15"/>
      <sheetName val="CUA16 y G.11"/>
      <sheetName val="GRAFICO X"/>
      <sheetName val="GRAFICO 1"/>
      <sheetName val="CC.AA"/>
    </sheetNames>
    <sheetDataSet>
      <sheetData sheetId="0" refreshError="1">
        <row r="5">
          <cell r="B5" t="str">
            <v>CUADRO    1</v>
          </cell>
        </row>
        <row r="6">
          <cell r="B6" t="str">
            <v>ESTRUCTURA     DE  LA  FUNCIÓN  SANIDAD  DEL  PRESUPUESTO  DEL  ESTADO  1999</v>
          </cell>
        </row>
        <row r="7">
          <cell r="B7" t="str">
            <v>DISTRIBUCIÓN  POR  SUBFUNCIONES  Y  PROGRAMAS</v>
          </cell>
        </row>
        <row r="8">
          <cell r="H8" t="str">
            <v xml:space="preserve">                 ( Miles  de  pesetas )</v>
          </cell>
        </row>
        <row r="11">
          <cell r="H11" t="str">
            <v xml:space="preserve">                 Año   1999</v>
          </cell>
        </row>
        <row r="12">
          <cell r="C12" t="str">
            <v xml:space="preserve">                                   Subfunciones</v>
          </cell>
        </row>
        <row r="13">
          <cell r="C13" t="str">
            <v xml:space="preserve">                       y  Programas  Presupuestarios</v>
          </cell>
        </row>
        <row r="14">
          <cell r="H14" t="str">
            <v>Importe</v>
          </cell>
          <cell r="I14" t="str">
            <v>%</v>
          </cell>
        </row>
        <row r="17">
          <cell r="B17" t="str">
            <v>4.1 -   FUNCION   SANIDAD</v>
          </cell>
        </row>
        <row r="19">
          <cell r="B19" t="str">
            <v xml:space="preserve">   4.1.1. -   Administración  General  de  Sanidad</v>
          </cell>
          <cell r="H19">
            <v>29555329</v>
          </cell>
          <cell r="I19">
            <v>0.71687088022129297</v>
          </cell>
        </row>
        <row r="21">
          <cell r="B21" t="str">
            <v xml:space="preserve">      4.1.1.A . </v>
          </cell>
          <cell r="C21" t="str">
            <v>Dirección  y  Servicios Generales  de  Sanidad  . . . . . . . . . . .</v>
          </cell>
          <cell r="H21">
            <v>28773207</v>
          </cell>
          <cell r="I21">
            <v>0.69790034240117804</v>
          </cell>
        </row>
        <row r="22">
          <cell r="B22" t="str">
            <v xml:space="preserve">      4.1.1.B . </v>
          </cell>
          <cell r="C22" t="str">
            <v xml:space="preserve">Formación  de  Salud  Pública  y  Administración  Sanitaria  . . </v>
          </cell>
          <cell r="H22">
            <v>782122</v>
          </cell>
          <cell r="I22">
            <v>1.8970537820114878E-2</v>
          </cell>
        </row>
        <row r="23">
          <cell r="I23">
            <v>0</v>
          </cell>
        </row>
        <row r="24">
          <cell r="B24" t="str">
            <v xml:space="preserve">   4.1.2. -   Hospitales, Servicios  Asistenciales y Centros de Salud</v>
          </cell>
          <cell r="H24">
            <v>4087579083</v>
          </cell>
          <cell r="I24">
            <v>99.154112382418589</v>
          </cell>
        </row>
        <row r="25">
          <cell r="I25">
            <v>0</v>
          </cell>
        </row>
        <row r="26">
          <cell r="B26" t="str">
            <v xml:space="preserve">      4.1.2.B .</v>
          </cell>
          <cell r="C26" t="str">
            <v>Asistencia Hospitalaria en las Fuerzas Armadas  . . . . . . . . . . .</v>
          </cell>
          <cell r="H26">
            <v>43445834</v>
          </cell>
          <cell r="I26">
            <v>1.0537880752918762</v>
          </cell>
        </row>
        <row r="27">
          <cell r="B27" t="str">
            <v xml:space="preserve">      4.1.2.H .</v>
          </cell>
          <cell r="C27" t="str">
            <v>Atención Primaria de Salud, INSALUD getión Directa   . . . . . . .</v>
          </cell>
          <cell r="H27">
            <v>561235435</v>
          </cell>
          <cell r="I27">
            <v>13.612886539000471</v>
          </cell>
        </row>
        <row r="28">
          <cell r="B28" t="str">
            <v xml:space="preserve">      4.1.2.I .</v>
          </cell>
          <cell r="C28" t="str">
            <v xml:space="preserve">Atención Especializada de Salud, INSALUD getión Directa   . . . </v>
          </cell>
          <cell r="H28">
            <v>920443675</v>
          </cell>
          <cell r="I28">
            <v>22.325559884356952</v>
          </cell>
        </row>
        <row r="29">
          <cell r="B29" t="str">
            <v xml:space="preserve">      4.1.2.J .</v>
          </cell>
          <cell r="C29" t="str">
            <v>Medicina  Marítima . . . . . . . . . . . . . . . . . . . . .  . . . . . . . . . . .</v>
          </cell>
          <cell r="H29">
            <v>2227342</v>
          </cell>
          <cell r="I29">
            <v>5.4024660665893967E-2</v>
          </cell>
        </row>
        <row r="30">
          <cell r="B30" t="str">
            <v xml:space="preserve">      4.1.2.K .</v>
          </cell>
          <cell r="C30" t="str">
            <v>Asistencia  Sanitaria de la Seguridad Social  gestionada  por CC.AA.</v>
          </cell>
          <cell r="H30">
            <v>2243740784</v>
          </cell>
          <cell r="I30">
            <v>54.422416709165844</v>
          </cell>
        </row>
        <row r="31">
          <cell r="B31" t="str">
            <v xml:space="preserve">      4.1.2.L .</v>
          </cell>
          <cell r="C31" t="str">
            <v>Asistencia  Sanitaria  del Mutualismo  Administrativo  . . . . . . . . . . .</v>
          </cell>
          <cell r="H31">
            <v>216004994</v>
          </cell>
          <cell r="I31">
            <v>5.2392477235146018</v>
          </cell>
        </row>
        <row r="32">
          <cell r="B32" t="str">
            <v xml:space="preserve">      4.1.2.M .</v>
          </cell>
          <cell r="C32" t="str">
            <v>Atención Primaria de Salud del Mutualismo Patronal e  I.S.M.  . . . . .</v>
          </cell>
          <cell r="H32">
            <v>70166100</v>
          </cell>
          <cell r="I32">
            <v>1.701893890901883</v>
          </cell>
        </row>
        <row r="33">
          <cell r="B33" t="str">
            <v xml:space="preserve">      4.1.2.N .</v>
          </cell>
          <cell r="C33" t="str">
            <v>Atención Especializada de Salud del Mutualismo Patronal e  I.S.M. .</v>
          </cell>
          <cell r="H33">
            <v>30126774</v>
          </cell>
          <cell r="I33">
            <v>0.73073140196165509</v>
          </cell>
        </row>
        <row r="34">
          <cell r="B34" t="str">
            <v xml:space="preserve">      4.1.2.P .</v>
          </cell>
          <cell r="C34" t="str">
            <v>Planificación  de la Asistencia  Sanitaria  . . . . . . . . .  . . . . . . . . . . .</v>
          </cell>
          <cell r="H34">
            <v>188145</v>
          </cell>
          <cell r="I34">
            <v>1.4563497559415941E-2</v>
          </cell>
        </row>
        <row r="36">
          <cell r="B36" t="str">
            <v xml:space="preserve">   4.1.3. -   Acciones Públicas relativas  a  la  Salud</v>
          </cell>
          <cell r="H36">
            <v>5690188</v>
          </cell>
          <cell r="I36">
            <v>0.12801673736010985</v>
          </cell>
        </row>
        <row r="38">
          <cell r="B38" t="str">
            <v xml:space="preserve">      4.1.3.B .</v>
          </cell>
          <cell r="C38" t="str">
            <v>Oferta y Uso Racional  de Medicamentos y Productos  Sanitarios   . .</v>
          </cell>
          <cell r="H38">
            <v>1794145</v>
          </cell>
          <cell r="I38">
            <v>4.3517373986756556E-2</v>
          </cell>
        </row>
        <row r="39">
          <cell r="B39" t="str">
            <v xml:space="preserve">      4.1.3.C .</v>
          </cell>
          <cell r="C39" t="str">
            <v>Sanidad Exterior  y Coordinación General de la Salud  . . . . . . . . . .</v>
          </cell>
          <cell r="H39">
            <v>3896043</v>
          </cell>
          <cell r="I39">
            <v>9.4499363373353309E-2</v>
          </cell>
        </row>
        <row r="42">
          <cell r="B42" t="str">
            <v>T O T A L   . . . . . . . . . . . . . . . . . . . . . . . . . . . . . . . . . . . . . . . . . . . . . . . . . . .</v>
          </cell>
          <cell r="H42">
            <v>4122824600</v>
          </cell>
          <cell r="I42">
            <v>99.998999999999995</v>
          </cell>
        </row>
        <row r="49">
          <cell r="B49" t="str">
            <v>CUADRO    2</v>
          </cell>
        </row>
        <row r="50">
          <cell r="B50" t="str">
            <v>COMPARACIÓN  DE  LA  FUNCIÓN  SANIDAD  DEL  PRESUPUESTO  DEL  ESTADO  1998 - 1999</v>
          </cell>
        </row>
        <row r="51">
          <cell r="B51" t="str">
            <v>DISTRIBUCIÓN  POR  SUBSECTORES Y  PROGRAMAS</v>
          </cell>
          <cell r="L51" t="str">
            <v>( Miles  de  pesetas )</v>
          </cell>
        </row>
        <row r="54">
          <cell r="H54" t="str">
            <v xml:space="preserve">                 Año   1998</v>
          </cell>
          <cell r="J54" t="str">
            <v xml:space="preserve">                 Año   1999</v>
          </cell>
          <cell r="L54" t="str">
            <v xml:space="preserve">                 Variación</v>
          </cell>
        </row>
        <row r="55">
          <cell r="C55" t="str">
            <v xml:space="preserve">                                   Subsectores</v>
          </cell>
          <cell r="L55" t="str">
            <v xml:space="preserve">                1999 / 1998</v>
          </cell>
        </row>
        <row r="56">
          <cell r="C56" t="str">
            <v xml:space="preserve">                       y  Programas  Presupuestarios</v>
          </cell>
        </row>
        <row r="58">
          <cell r="H58" t="str">
            <v>Importe</v>
          </cell>
          <cell r="I58" t="str">
            <v>%</v>
          </cell>
          <cell r="J58" t="str">
            <v>Importe</v>
          </cell>
          <cell r="K58" t="str">
            <v>%</v>
          </cell>
          <cell r="L58" t="str">
            <v>Importe</v>
          </cell>
          <cell r="M58" t="str">
            <v>%</v>
          </cell>
        </row>
        <row r="61">
          <cell r="B61" t="str">
            <v>1)  Subsector   Seguridad  Social</v>
          </cell>
          <cell r="H61">
            <v>3621129432</v>
          </cell>
          <cell r="I61">
            <v>92.727825408719013</v>
          </cell>
          <cell r="J61">
            <v>3828722232</v>
          </cell>
          <cell r="K61">
            <v>92.866483623872824</v>
          </cell>
          <cell r="L61">
            <v>207592800</v>
          </cell>
          <cell r="M61">
            <v>5.7328191079141675</v>
          </cell>
        </row>
        <row r="63">
          <cell r="B63" t="str">
            <v>Asistencia  Sanitaria  de la Seguridad  Social  Gestionada  por  CC.AA.  . . . . . . .</v>
          </cell>
          <cell r="H63">
            <v>2127139927</v>
          </cell>
          <cell r="I63">
            <v>54.467653745864872</v>
          </cell>
          <cell r="J63">
            <v>2243740784</v>
          </cell>
          <cell r="K63">
            <v>54.427416709165847</v>
          </cell>
          <cell r="L63">
            <v>116600857</v>
          </cell>
          <cell r="M63">
            <v>5.4815790686815404</v>
          </cell>
        </row>
        <row r="64">
          <cell r="B64" t="str">
            <v>Atención  Especializada  de  Salud.  INSALUD  Gestión  Directa   . . . . . . . . . . . .</v>
          </cell>
          <cell r="H64">
            <v>873629739</v>
          </cell>
          <cell r="I64">
            <v>22.370207771452499</v>
          </cell>
          <cell r="J64">
            <v>920443675</v>
          </cell>
          <cell r="K64">
            <v>22.325559884356952</v>
          </cell>
          <cell r="L64">
            <v>46813936</v>
          </cell>
          <cell r="M64">
            <v>5.3585556798450398</v>
          </cell>
        </row>
        <row r="65">
          <cell r="B65" t="str">
            <v>Atención  Primaria  de  Salud.  INSALUD  Gestión  Directa   . . . . . . . . . . . . . . . .</v>
          </cell>
          <cell r="H65">
            <v>523921201</v>
          </cell>
          <cell r="I65">
            <v>13.415553064453231</v>
          </cell>
          <cell r="J65">
            <v>561235435</v>
          </cell>
          <cell r="K65">
            <v>13.612886539000471</v>
          </cell>
          <cell r="L65">
            <v>37314234</v>
          </cell>
          <cell r="M65">
            <v>7.1221080438773896</v>
          </cell>
        </row>
        <row r="66">
          <cell r="B66" t="str">
            <v xml:space="preserve">Atención  Primaria  de  Salud  Mutualismo  Patronal  e  I.S.M.   . . . . . . . . . . . . . </v>
          </cell>
          <cell r="H66">
            <v>64108299</v>
          </cell>
          <cell r="I66">
            <v>1.6415603824864764</v>
          </cell>
          <cell r="J66">
            <v>70166100</v>
          </cell>
          <cell r="K66">
            <v>1.701893890901883</v>
          </cell>
          <cell r="L66">
            <v>6057801</v>
          </cell>
          <cell r="M66">
            <v>9.4493241818816642</v>
          </cell>
        </row>
        <row r="67">
          <cell r="B67" t="str">
            <v>Atención  Especializada  de  Salud  Mutualismo  Patronal  e  I.S.M.   . . . . . . . . .</v>
          </cell>
          <cell r="H67">
            <v>29413526</v>
          </cell>
          <cell r="I67">
            <v>0.75316425086923477</v>
          </cell>
          <cell r="J67">
            <v>30126774</v>
          </cell>
          <cell r="K67">
            <v>0.73073140196165509</v>
          </cell>
          <cell r="L67">
            <v>713248</v>
          </cell>
          <cell r="M67">
            <v>2.4248979874089258</v>
          </cell>
        </row>
        <row r="68">
          <cell r="B68" t="str">
            <v>Medicina  Marítima   . . . . . . . . . . . . . . . . . . . . . . . . . . . . . . . . . . . . . . . . . . . .</v>
          </cell>
          <cell r="H68">
            <v>2153925</v>
          </cell>
          <cell r="I68">
            <v>5.5153513694805457E-2</v>
          </cell>
          <cell r="J68">
            <v>2227342</v>
          </cell>
          <cell r="K68">
            <v>5.4024660665893967E-2</v>
          </cell>
          <cell r="L68">
            <v>73417</v>
          </cell>
          <cell r="M68">
            <v>3.408521652332368</v>
          </cell>
        </row>
        <row r="69">
          <cell r="B69" t="str">
            <v>Formación  de  Salud  Pública  y  Administración  Sanitaria  . . . . . . . . . . . . . . . .</v>
          </cell>
          <cell r="H69">
            <v>762815</v>
          </cell>
          <cell r="I69">
            <v>1.9532679897908717E-2</v>
          </cell>
          <cell r="J69">
            <v>782122</v>
          </cell>
          <cell r="K69">
            <v>1.8970537820114878E-2</v>
          </cell>
          <cell r="L69">
            <v>19307</v>
          </cell>
          <cell r="M69">
            <v>2.531019972077118</v>
          </cell>
        </row>
        <row r="71">
          <cell r="B71" t="str">
            <v>2)  Subsector   Mutualismo   Administrativo</v>
          </cell>
          <cell r="H71">
            <v>245756629</v>
          </cell>
          <cell r="I71">
            <v>6.2928568093785646</v>
          </cell>
          <cell r="J71">
            <v>259450828</v>
          </cell>
          <cell r="K71">
            <v>6.2930357988064785</v>
          </cell>
          <cell r="L71">
            <v>13694199</v>
          </cell>
          <cell r="M71">
            <v>5.5722602705459394</v>
          </cell>
        </row>
        <row r="73">
          <cell r="B73" t="str">
            <v>Asistencia  Sanitaria  del  Mutualismo  Administrativo   . . . . . . . . . . . . . . . . . . . .</v>
          </cell>
          <cell r="H73">
            <v>205098503</v>
          </cell>
          <cell r="I73">
            <v>5.2517627558966069</v>
          </cell>
          <cell r="J73">
            <v>216004994</v>
          </cell>
          <cell r="K73">
            <v>5.2392477235146018</v>
          </cell>
          <cell r="L73">
            <v>10906491</v>
          </cell>
          <cell r="M73">
            <v>5.3176843518940871</v>
          </cell>
        </row>
        <row r="74">
          <cell r="B74" t="str">
            <v>Asistencia  Hospitalaria  en  las  Fuerzas  Armadas   . . . . . . . . . . . . . . . . . . . . .</v>
          </cell>
          <cell r="H74">
            <v>40658126</v>
          </cell>
          <cell r="I74">
            <v>1.0410940534819577</v>
          </cell>
          <cell r="J74">
            <v>43445834</v>
          </cell>
          <cell r="K74">
            <v>1.0537880752918762</v>
          </cell>
          <cell r="L74">
            <v>2787708</v>
          </cell>
          <cell r="M74">
            <v>6.8564596410567447</v>
          </cell>
        </row>
        <row r="76">
          <cell r="B76" t="str">
            <v>3)  Subsector   Administración   Central</v>
          </cell>
          <cell r="H76">
            <v>38440827</v>
          </cell>
          <cell r="I76">
            <v>0.98431778190240971</v>
          </cell>
          <cell r="J76">
            <v>34651540</v>
          </cell>
          <cell r="K76">
            <v>0.8404805773207038</v>
          </cell>
          <cell r="L76">
            <v>-3789287</v>
          </cell>
          <cell r="M76">
            <v>-9.8574544194899829</v>
          </cell>
        </row>
        <row r="78">
          <cell r="B78" t="str">
            <v>Dirección  y  Servicios  Generales  de  Sanidad   . . . . . . . . . . . . . . . . . . . . . . . . .</v>
          </cell>
          <cell r="H78">
            <v>26893291</v>
          </cell>
          <cell r="I78">
            <v>0.6886309845825126</v>
          </cell>
          <cell r="J78">
            <v>28773207</v>
          </cell>
          <cell r="K78">
            <v>0.69790034240117804</v>
          </cell>
          <cell r="L78">
            <v>1879916</v>
          </cell>
          <cell r="M78">
            <v>6.9902787278804936</v>
          </cell>
        </row>
        <row r="79">
          <cell r="B79" t="str">
            <v>Planificación  de  la  Asistencia  Sanitaria   . . . . . . . . . . . . . . . . . . . . . . . . . . . .</v>
          </cell>
          <cell r="H79">
            <v>5973541</v>
          </cell>
          <cell r="I79">
            <v>0.15295879631369799</v>
          </cell>
          <cell r="J79">
            <v>188145</v>
          </cell>
          <cell r="K79">
            <v>4.5634975594159403E-3</v>
          </cell>
          <cell r="L79">
            <v>-5785396</v>
          </cell>
          <cell r="M79">
            <v>-96.850360615253166</v>
          </cell>
        </row>
        <row r="80">
          <cell r="B80" t="str">
            <v>Sanidad  Exterior  y  Coordinación  General  de  la  Salud   . . . . . . . . . . . . . . . . . .</v>
          </cell>
          <cell r="H80">
            <v>3822595</v>
          </cell>
          <cell r="I80">
            <v>9.7881563045229006E-2</v>
          </cell>
          <cell r="J80">
            <v>3896043</v>
          </cell>
          <cell r="K80">
            <v>9.9499363373353314E-2</v>
          </cell>
          <cell r="L80">
            <v>73448</v>
          </cell>
          <cell r="M80">
            <v>1.9214172571250714</v>
          </cell>
        </row>
        <row r="81">
          <cell r="B81" t="str">
            <v>Oferta  y  Uso  Racional  de  Medicamentos y  Productos  Sanitarios   . . . . . . . . . .</v>
          </cell>
          <cell r="H81">
            <v>1751400</v>
          </cell>
          <cell r="I81">
            <v>4.4846437960969987E-2</v>
          </cell>
          <cell r="J81">
            <v>1794145</v>
          </cell>
          <cell r="K81">
            <v>4.3517373986756556E-2</v>
          </cell>
          <cell r="L81">
            <v>42745</v>
          </cell>
          <cell r="M81">
            <v>2.4406189334246875</v>
          </cell>
        </row>
        <row r="84">
          <cell r="B84" t="str">
            <v>T O T A L   . . . . . . . . . . . . . . . . . . . . . . . . . . . . . . . . . . . . . . . . . . . . . . . . . . .</v>
          </cell>
          <cell r="H84">
            <v>3905326888</v>
          </cell>
          <cell r="I84">
            <v>100</v>
          </cell>
          <cell r="J84">
            <v>4122824600</v>
          </cell>
          <cell r="K84">
            <v>100</v>
          </cell>
          <cell r="L84">
            <v>217497712</v>
          </cell>
          <cell r="M84">
            <v>5.5692575356063259</v>
          </cell>
        </row>
        <row r="93">
          <cell r="B93" t="str">
            <v>CUADRO    3</v>
          </cell>
        </row>
        <row r="94">
          <cell r="B94" t="str">
            <v>COMPARACIÓN  DE  LA  FUNCIÓN  SANIDAD  DEL  PRESUPUESTO  DEL  ESTADO  1998 - 1999</v>
          </cell>
        </row>
        <row r="95">
          <cell r="B95" t="str">
            <v xml:space="preserve">DISTRIBUCIÓN   POR  AGENTES  DE  GASTO  </v>
          </cell>
          <cell r="L95" t="str">
            <v>( Miles  de  pesetas )</v>
          </cell>
        </row>
        <row r="98">
          <cell r="H98" t="str">
            <v xml:space="preserve">                 Año   1998</v>
          </cell>
          <cell r="J98" t="str">
            <v xml:space="preserve">                 Año   1999</v>
          </cell>
          <cell r="L98" t="str">
            <v xml:space="preserve">                 Variación</v>
          </cell>
        </row>
        <row r="99">
          <cell r="C99" t="str">
            <v xml:space="preserve">                           AGENTES</v>
          </cell>
          <cell r="L99" t="str">
            <v xml:space="preserve">                1999 / 1998</v>
          </cell>
        </row>
        <row r="100">
          <cell r="C100" t="str">
            <v xml:space="preserve">                               DE </v>
          </cell>
        </row>
        <row r="101">
          <cell r="C101" t="str">
            <v xml:space="preserve">                            GASTO</v>
          </cell>
        </row>
        <row r="102">
          <cell r="I102" t="str">
            <v>%</v>
          </cell>
          <cell r="K102" t="str">
            <v>%</v>
          </cell>
        </row>
        <row r="103">
          <cell r="H103" t="str">
            <v>Importe</v>
          </cell>
          <cell r="I103" t="str">
            <v>Partcipación</v>
          </cell>
          <cell r="J103" t="str">
            <v>Importe</v>
          </cell>
          <cell r="K103" t="str">
            <v>Partcipación</v>
          </cell>
          <cell r="L103" t="str">
            <v>Importe</v>
          </cell>
          <cell r="M103" t="str">
            <v>%</v>
          </cell>
        </row>
        <row r="106">
          <cell r="B106" t="str">
            <v>A)   Instituto   Nacional   de   la   Salud    . . . . . . . . . . . . . . . . . . . . . . . . .</v>
          </cell>
          <cell r="H106">
            <v>3524690867</v>
          </cell>
          <cell r="I106">
            <v>90.253414581770599</v>
          </cell>
          <cell r="J106">
            <v>3725419894</v>
          </cell>
          <cell r="K106">
            <v>90.360863132523278</v>
          </cell>
          <cell r="L106">
            <v>200729027</v>
          </cell>
          <cell r="M106">
            <v>5.6949399131518135</v>
          </cell>
        </row>
        <row r="109">
          <cell r="B109" t="str">
            <v>B)   Mutualidades   Públicas   . . . . . . . . . . . . . . . . . . . . . . . . . . . . . . . . . .</v>
          </cell>
          <cell r="H109">
            <v>205098503</v>
          </cell>
          <cell r="I109">
            <v>5.2517627558966069</v>
          </cell>
          <cell r="J109">
            <v>216004994</v>
          </cell>
          <cell r="K109">
            <v>5.2392477235146018</v>
          </cell>
          <cell r="L109">
            <v>10906491</v>
          </cell>
          <cell r="M109">
            <v>5.3176843518940871</v>
          </cell>
        </row>
        <row r="112">
          <cell r="B112" t="str">
            <v>C)   Seguridad   Social   . . . . . . . . . . . . . . . . . . . . . . . . . . . . . . . . . . . . . . .</v>
          </cell>
          <cell r="H112">
            <v>96438565</v>
          </cell>
          <cell r="I112">
            <v>2.4694108269484252</v>
          </cell>
          <cell r="J112">
            <v>103302338</v>
          </cell>
          <cell r="K112">
            <v>2.5056204913495472</v>
          </cell>
          <cell r="L112">
            <v>6863773</v>
          </cell>
          <cell r="M112">
            <v>7.1172492041954314</v>
          </cell>
        </row>
        <row r="115">
          <cell r="B115" t="str">
            <v>D)   Administracción   Central   . . . . . . . . . . . . . . . . . . . . . . . . . . . . . . . . .</v>
          </cell>
          <cell r="H115">
            <v>79098953</v>
          </cell>
          <cell r="I115">
            <v>2.0254118353843675</v>
          </cell>
          <cell r="J115">
            <v>78097374</v>
          </cell>
          <cell r="K115">
            <v>1.8942686526125803</v>
          </cell>
          <cell r="L115">
            <v>-1001579</v>
          </cell>
          <cell r="M115">
            <v>-1.266235470904391</v>
          </cell>
        </row>
        <row r="119">
          <cell r="B119" t="str">
            <v>T O T A L   . . . . . . . . . . . . . . . . . . . . . . . . . . . . . . . . . . . . . . . . . . . . . . . . . . .</v>
          </cell>
          <cell r="H119">
            <v>3905326888</v>
          </cell>
          <cell r="I119">
            <v>100</v>
          </cell>
          <cell r="J119">
            <v>4122824600</v>
          </cell>
          <cell r="K119">
            <v>100</v>
          </cell>
          <cell r="L119">
            <v>217497712</v>
          </cell>
          <cell r="M119">
            <v>5.5692575356063259</v>
          </cell>
        </row>
      </sheetData>
      <sheetData sheetId="1" refreshError="1">
        <row r="4">
          <cell r="B4" t="str">
            <v>CUADRO    5</v>
          </cell>
        </row>
        <row r="5">
          <cell r="B5" t="str">
            <v>CAPACIDAD  TOTAL  DE FINANCIACION  1999</v>
          </cell>
        </row>
        <row r="6">
          <cell r="M6" t="str">
            <v xml:space="preserve">            ( Miles  de  pesetas )</v>
          </cell>
        </row>
        <row r="9">
          <cell r="F9" t="str">
            <v>PRESUPUESTO  1999</v>
          </cell>
        </row>
        <row r="11">
          <cell r="G11" t="str">
            <v>ANTICIPO</v>
          </cell>
        </row>
        <row r="12">
          <cell r="C12" t="str">
            <v xml:space="preserve">COMUNIDAD  </v>
          </cell>
          <cell r="E12" t="str">
            <v>FINANCIACION</v>
          </cell>
          <cell r="F12" t="str">
            <v>FINANCIACION</v>
          </cell>
          <cell r="G12" t="str">
            <v>MODELO</v>
          </cell>
          <cell r="H12" t="str">
            <v>GARANTIA</v>
          </cell>
          <cell r="I12" t="str">
            <v>ASISTENCIA</v>
          </cell>
          <cell r="J12" t="str">
            <v>MODULACION</v>
          </cell>
          <cell r="K12" t="str">
            <v>PRESUPUESTO</v>
          </cell>
          <cell r="L12" t="str">
            <v>FONDO</v>
          </cell>
          <cell r="M12" t="str">
            <v>ACUERDO</v>
          </cell>
          <cell r="N12" t="str">
            <v>FINANCIACION</v>
          </cell>
        </row>
        <row r="13">
          <cell r="C13" t="str">
            <v>AUTÓNOMA</v>
          </cell>
          <cell r="E13" t="str">
            <v>BASE  1998</v>
          </cell>
          <cell r="F13" t="str">
            <v>BASE  1999</v>
          </cell>
          <cell r="G13" t="str">
            <v>1998 - 2001</v>
          </cell>
          <cell r="H13" t="str">
            <v>COBERTURA</v>
          </cell>
          <cell r="I13" t="str">
            <v>HOSPITALARIA</v>
          </cell>
          <cell r="J13" t="str">
            <v>FINANCIERA</v>
          </cell>
          <cell r="K13">
            <v>1999</v>
          </cell>
          <cell r="L13" t="str">
            <v>I. T.</v>
          </cell>
          <cell r="M13" t="str">
            <v>FARMAINDUSTRIA</v>
          </cell>
          <cell r="N13" t="str">
            <v>TOTAL</v>
          </cell>
        </row>
        <row r="16">
          <cell r="B16" t="str">
            <v>ANDALUCIA   . . . . . . . . . . . . . . . .</v>
          </cell>
          <cell r="E16">
            <v>667607880</v>
          </cell>
          <cell r="F16">
            <v>707664353</v>
          </cell>
          <cell r="G16">
            <v>4788768</v>
          </cell>
          <cell r="H16">
            <v>1915507</v>
          </cell>
          <cell r="I16">
            <v>13074252</v>
          </cell>
          <cell r="K16">
            <v>727442880</v>
          </cell>
          <cell r="L16">
            <v>7662028</v>
          </cell>
          <cell r="M16">
            <v>4698200</v>
          </cell>
          <cell r="N16">
            <v>739803108</v>
          </cell>
        </row>
        <row r="18">
          <cell r="B18" t="str">
            <v>CANARIAS     . . . . . . . . . . . . . . . . .</v>
          </cell>
          <cell r="E18">
            <v>150260078</v>
          </cell>
          <cell r="F18">
            <v>159275681</v>
          </cell>
          <cell r="G18">
            <v>1077820</v>
          </cell>
          <cell r="H18">
            <v>431129</v>
          </cell>
          <cell r="I18">
            <v>1165682</v>
          </cell>
          <cell r="K18">
            <v>161950312</v>
          </cell>
          <cell r="L18">
            <v>1724510</v>
          </cell>
          <cell r="M18">
            <v>1058200</v>
          </cell>
          <cell r="N18">
            <v>164733022</v>
          </cell>
        </row>
        <row r="20">
          <cell r="B20" t="str">
            <v xml:space="preserve">CATALUÑA    . . . . . . . . . . . . . . . . . </v>
          </cell>
          <cell r="E20">
            <v>581853143</v>
          </cell>
          <cell r="F20">
            <v>616764331</v>
          </cell>
          <cell r="G20">
            <v>4173647</v>
          </cell>
          <cell r="H20">
            <v>1669459</v>
          </cell>
          <cell r="I20">
            <v>24775592</v>
          </cell>
          <cell r="J20">
            <v>7901876</v>
          </cell>
          <cell r="K20">
            <v>655284905</v>
          </cell>
          <cell r="L20">
            <v>6677836</v>
          </cell>
          <cell r="M20">
            <v>4095000</v>
          </cell>
          <cell r="N20">
            <v>666057741</v>
          </cell>
        </row>
        <row r="22">
          <cell r="B22" t="str">
            <v>GALICIA    . . . . . . . . . . . . . . . . . . . .</v>
          </cell>
          <cell r="E22">
            <v>255375301</v>
          </cell>
          <cell r="F22">
            <v>270697819</v>
          </cell>
          <cell r="G22">
            <v>1831814</v>
          </cell>
          <cell r="H22">
            <v>732725</v>
          </cell>
          <cell r="I22">
            <v>1659960</v>
          </cell>
          <cell r="J22">
            <v>3939914</v>
          </cell>
          <cell r="K22">
            <v>278862232</v>
          </cell>
          <cell r="L22">
            <v>2930902</v>
          </cell>
          <cell r="M22">
            <v>1796600</v>
          </cell>
          <cell r="N22">
            <v>283589734</v>
          </cell>
        </row>
        <row r="24">
          <cell r="B24" t="str">
            <v>NAVARRA    . . . . . . . . . . . . . . . . . . .</v>
          </cell>
          <cell r="E24">
            <v>49661054</v>
          </cell>
          <cell r="F24">
            <v>52640717</v>
          </cell>
          <cell r="G24">
            <v>356220</v>
          </cell>
          <cell r="H24">
            <v>142488</v>
          </cell>
          <cell r="I24">
            <v>146386</v>
          </cell>
          <cell r="J24">
            <v>880330</v>
          </cell>
          <cell r="K24">
            <v>54166141</v>
          </cell>
          <cell r="L24">
            <v>569952</v>
          </cell>
          <cell r="M24">
            <v>348400</v>
          </cell>
          <cell r="N24">
            <v>55084493</v>
          </cell>
        </row>
        <row r="26">
          <cell r="B26" t="str">
            <v>PAIS  VASCO   . . . . . . . . . . . . . . . .</v>
          </cell>
          <cell r="E26">
            <v>201179433</v>
          </cell>
          <cell r="F26">
            <v>213250200</v>
          </cell>
          <cell r="G26">
            <v>1443065</v>
          </cell>
          <cell r="H26">
            <v>577226</v>
          </cell>
          <cell r="I26">
            <v>570810</v>
          </cell>
          <cell r="J26">
            <v>3177880</v>
          </cell>
          <cell r="K26">
            <v>219019181</v>
          </cell>
          <cell r="L26">
            <v>2308906</v>
          </cell>
          <cell r="M26">
            <v>1417000</v>
          </cell>
          <cell r="N26">
            <v>222745087</v>
          </cell>
        </row>
        <row r="28">
          <cell r="B28" t="str">
            <v>VALENCIA   . . . . . . . . . . . . . . . . . . . .</v>
          </cell>
          <cell r="E28">
            <v>377771340</v>
          </cell>
          <cell r="F28">
            <v>400437621</v>
          </cell>
          <cell r="G28">
            <v>2709763</v>
          </cell>
          <cell r="H28">
            <v>1083905</v>
          </cell>
          <cell r="I28">
            <v>3512946</v>
          </cell>
          <cell r="K28">
            <v>407744235</v>
          </cell>
          <cell r="L28">
            <v>4335622</v>
          </cell>
          <cell r="M28">
            <v>2659800</v>
          </cell>
          <cell r="N28">
            <v>414739657</v>
          </cell>
        </row>
        <row r="31">
          <cell r="B31" t="str">
            <v>GESTIÓN   TRANSFERIDA   . . . . .</v>
          </cell>
          <cell r="E31">
            <v>2283708229</v>
          </cell>
          <cell r="F31">
            <v>2420730722</v>
          </cell>
          <cell r="G31">
            <v>16381097</v>
          </cell>
          <cell r="H31">
            <v>6552439</v>
          </cell>
          <cell r="I31">
            <v>44905628</v>
          </cell>
          <cell r="J31">
            <v>15900000</v>
          </cell>
          <cell r="K31">
            <v>2504469886</v>
          </cell>
          <cell r="L31">
            <v>26209756</v>
          </cell>
          <cell r="M31">
            <v>16073200</v>
          </cell>
          <cell r="N31">
            <v>2546752842</v>
          </cell>
        </row>
        <row r="34">
          <cell r="B34" t="str">
            <v>GESTIÓN   NO  TRANSFERIDA  . .</v>
          </cell>
          <cell r="E34">
            <v>1425360291</v>
          </cell>
          <cell r="F34">
            <v>1510881909</v>
          </cell>
          <cell r="G34">
            <v>10118903</v>
          </cell>
          <cell r="H34">
            <v>4047561</v>
          </cell>
          <cell r="I34">
            <v>11187876</v>
          </cell>
          <cell r="J34">
            <v>5771064</v>
          </cell>
          <cell r="K34">
            <v>1542007313</v>
          </cell>
          <cell r="L34">
            <v>16190244</v>
          </cell>
          <cell r="M34">
            <v>9926800</v>
          </cell>
          <cell r="N34">
            <v>1568124357</v>
          </cell>
        </row>
        <row r="37">
          <cell r="B37" t="str">
            <v xml:space="preserve">TOTAL   SISTEMA   . . . . . . . . . . . . </v>
          </cell>
          <cell r="E37">
            <v>3709068520</v>
          </cell>
          <cell r="F37">
            <v>3931612631</v>
          </cell>
          <cell r="G37">
            <v>26500000</v>
          </cell>
          <cell r="H37">
            <v>10600000</v>
          </cell>
          <cell r="I37">
            <v>56093504</v>
          </cell>
          <cell r="J37">
            <v>21671064</v>
          </cell>
          <cell r="K37">
            <v>4046477199</v>
          </cell>
          <cell r="L37">
            <v>42400000</v>
          </cell>
          <cell r="M37">
            <v>26000000</v>
          </cell>
          <cell r="N37">
            <v>4114877199</v>
          </cell>
        </row>
      </sheetData>
      <sheetData sheetId="2" refreshError="1">
        <row r="4">
          <cell r="C4" t="str">
            <v>CUADRO    4</v>
          </cell>
        </row>
        <row r="5">
          <cell r="C5" t="str">
            <v>COMPOSICION  DE  LA  CAPACIDAD  DE  FINANCIACION  1999</v>
          </cell>
        </row>
        <row r="7">
          <cell r="D7" t="str">
            <v xml:space="preserve">                     ( Millones  de  pesetas )</v>
          </cell>
        </row>
        <row r="10">
          <cell r="C10" t="str">
            <v>CONCEPTO</v>
          </cell>
          <cell r="D10" t="str">
            <v>DOTACIONES   1999</v>
          </cell>
        </row>
        <row r="13">
          <cell r="C13" t="str">
            <v>ESCENARIO  FINANCIERO  BASE</v>
          </cell>
          <cell r="D13">
            <v>3709069</v>
          </cell>
        </row>
        <row r="14">
          <cell r="C14" t="str">
            <v>.     Crecimiento  P.I.B.  6%</v>
          </cell>
          <cell r="D14">
            <v>222544</v>
          </cell>
        </row>
        <row r="16">
          <cell r="C16" t="str">
            <v>ESCENARIO  FINANCIERO  EJERCICIO</v>
          </cell>
          <cell r="D16">
            <v>3931613</v>
          </cell>
        </row>
        <row r="17">
          <cell r="C17" t="str">
            <v>.     Financiación  Adicional  NMF</v>
          </cell>
          <cell r="D17">
            <v>26500</v>
          </cell>
        </row>
        <row r="18">
          <cell r="C18" t="str">
            <v>.     Garantía  Financiera  Cobertura Sanitaria</v>
          </cell>
          <cell r="D18">
            <v>10600</v>
          </cell>
        </row>
        <row r="19">
          <cell r="C19" t="str">
            <v>.     Fondo  Modulación  Financiera</v>
          </cell>
          <cell r="D19">
            <v>21671</v>
          </cell>
        </row>
        <row r="20">
          <cell r="C20" t="str">
            <v>.     Fondo  Asistencia  Hospitalaria</v>
          </cell>
          <cell r="D20">
            <v>56093</v>
          </cell>
        </row>
        <row r="22">
          <cell r="C22" t="str">
            <v>PRESUPUESTO  INICIAL</v>
          </cell>
          <cell r="D22">
            <v>4046477</v>
          </cell>
        </row>
        <row r="23">
          <cell r="C23" t="str">
            <v>.     Fondo  I.T.</v>
          </cell>
          <cell r="D23">
            <v>42400</v>
          </cell>
        </row>
        <row r="24">
          <cell r="C24" t="str">
            <v>.     Ahorro  Farmacia</v>
          </cell>
          <cell r="D24">
            <v>26000</v>
          </cell>
        </row>
        <row r="26">
          <cell r="C26" t="str">
            <v>CAPACIDAD  TOTAL  FINANCIACION</v>
          </cell>
          <cell r="D26">
            <v>4114877</v>
          </cell>
        </row>
      </sheetData>
      <sheetData sheetId="3" refreshError="1">
        <row r="4">
          <cell r="B4" t="str">
            <v>CUADRO    6</v>
          </cell>
        </row>
        <row r="5">
          <cell r="B5" t="str">
            <v>CAPACIDAD  TOTAL  DE  FINANCIACION  1999</v>
          </cell>
        </row>
        <row r="6">
          <cell r="B6" t="str">
            <v>DISTRIBUCION POR FONDOS</v>
          </cell>
          <cell r="N6" t="str">
            <v xml:space="preserve">              ( Miles  de  pesetas )</v>
          </cell>
        </row>
        <row r="9">
          <cell r="H9" t="str">
            <v>PRESUPUESTO  1999</v>
          </cell>
        </row>
        <row r="12">
          <cell r="C12" t="str">
            <v xml:space="preserve">COMUNIDAD  </v>
          </cell>
          <cell r="I12" t="str">
            <v>FONDO  FINALISTA</v>
          </cell>
          <cell r="P12" t="str">
            <v>CAPACIDAD</v>
          </cell>
        </row>
        <row r="13">
          <cell r="C13" t="str">
            <v>AUTÓNOMA</v>
          </cell>
          <cell r="F13" t="str">
            <v>FINANCIACION</v>
          </cell>
          <cell r="H13" t="str">
            <v>FONDO</v>
          </cell>
          <cell r="K13" t="str">
            <v>PRESUPUESTO</v>
          </cell>
          <cell r="M13" t="str">
            <v>FONDO</v>
          </cell>
          <cell r="N13" t="str">
            <v>ACUERDO</v>
          </cell>
          <cell r="P13" t="str">
            <v>FINANCIERA</v>
          </cell>
        </row>
        <row r="14">
          <cell r="F14" t="str">
            <v>BASE</v>
          </cell>
          <cell r="I14" t="str">
            <v>ASISTENCIA</v>
          </cell>
          <cell r="J14" t="str">
            <v>MODULACION</v>
          </cell>
          <cell r="M14" t="str">
            <v>I.  T.</v>
          </cell>
          <cell r="N14" t="str">
            <v>FARMAINDUSTRIA</v>
          </cell>
          <cell r="P14" t="str">
            <v>TOTAL</v>
          </cell>
        </row>
        <row r="15">
          <cell r="F15">
            <v>1998</v>
          </cell>
          <cell r="H15" t="str">
            <v>GENERAL</v>
          </cell>
          <cell r="I15" t="str">
            <v>HOSPITALARIA</v>
          </cell>
          <cell r="J15" t="str">
            <v>FINANCIERA</v>
          </cell>
          <cell r="K15" t="str">
            <v>INICIAL</v>
          </cell>
        </row>
        <row r="18">
          <cell r="B18" t="str">
            <v>ANDALUCIA   . . . . . . . . . . . . . . . .</v>
          </cell>
          <cell r="F18">
            <v>667607880</v>
          </cell>
          <cell r="H18">
            <v>714368628</v>
          </cell>
          <cell r="I18">
            <v>13074252</v>
          </cell>
          <cell r="K18">
            <v>727442880</v>
          </cell>
          <cell r="M18">
            <v>7662028</v>
          </cell>
          <cell r="N18">
            <v>4698200</v>
          </cell>
          <cell r="P18">
            <v>739803108</v>
          </cell>
        </row>
        <row r="20">
          <cell r="B20" t="str">
            <v>CANARIAS     . . . . . . . . . . . . . . . . .</v>
          </cell>
          <cell r="F20">
            <v>150260078</v>
          </cell>
          <cell r="H20">
            <v>160784630</v>
          </cell>
          <cell r="I20">
            <v>1165682</v>
          </cell>
          <cell r="K20">
            <v>161950312</v>
          </cell>
          <cell r="M20">
            <v>1724510</v>
          </cell>
          <cell r="N20">
            <v>1058200</v>
          </cell>
          <cell r="P20">
            <v>164733022</v>
          </cell>
        </row>
        <row r="22">
          <cell r="B22" t="str">
            <v xml:space="preserve">CATALUÑA    . . . . . . . . . . . . . . . . . </v>
          </cell>
          <cell r="F22">
            <v>581853143</v>
          </cell>
          <cell r="H22">
            <v>622607437</v>
          </cell>
          <cell r="I22">
            <v>24775592</v>
          </cell>
          <cell r="J22">
            <v>7901876</v>
          </cell>
          <cell r="K22">
            <v>655284905</v>
          </cell>
          <cell r="M22">
            <v>6677836</v>
          </cell>
          <cell r="N22">
            <v>4095000</v>
          </cell>
          <cell r="P22">
            <v>666057741</v>
          </cell>
        </row>
        <row r="24">
          <cell r="B24" t="str">
            <v>GALICIA    . . . . . . . . . . . . . . . . . . . .</v>
          </cell>
          <cell r="F24">
            <v>255375301</v>
          </cell>
          <cell r="H24">
            <v>273262358</v>
          </cell>
          <cell r="I24">
            <v>1659960</v>
          </cell>
          <cell r="J24">
            <v>3939914</v>
          </cell>
          <cell r="K24">
            <v>278862232</v>
          </cell>
          <cell r="M24">
            <v>2930902</v>
          </cell>
          <cell r="N24">
            <v>1796600</v>
          </cell>
          <cell r="P24">
            <v>283589734</v>
          </cell>
        </row>
        <row r="26">
          <cell r="B26" t="str">
            <v>NAVARRA    . . . . . . . . . . . . . . . . . . .</v>
          </cell>
          <cell r="F26">
            <v>49661054</v>
          </cell>
          <cell r="H26">
            <v>53139425</v>
          </cell>
          <cell r="I26">
            <v>146386</v>
          </cell>
          <cell r="J26">
            <v>880330</v>
          </cell>
          <cell r="K26">
            <v>54166141</v>
          </cell>
          <cell r="M26">
            <v>569952</v>
          </cell>
          <cell r="N26">
            <v>348400</v>
          </cell>
          <cell r="P26">
            <v>55084493</v>
          </cell>
        </row>
        <row r="28">
          <cell r="B28" t="str">
            <v>PAIS  VASCO   . . . . . . . . . . . . . . . .</v>
          </cell>
          <cell r="F28">
            <v>201179433</v>
          </cell>
          <cell r="H28">
            <v>215270491</v>
          </cell>
          <cell r="I28">
            <v>570810</v>
          </cell>
          <cell r="J28">
            <v>3177880</v>
          </cell>
          <cell r="K28">
            <v>219019181</v>
          </cell>
          <cell r="M28">
            <v>2308906</v>
          </cell>
          <cell r="N28">
            <v>1417000</v>
          </cell>
          <cell r="P28">
            <v>222745087</v>
          </cell>
        </row>
        <row r="30">
          <cell r="B30" t="str">
            <v>VALENCIA   . . . . . . . . . . . . . . . . . . . .</v>
          </cell>
          <cell r="F30">
            <v>377771340</v>
          </cell>
          <cell r="H30">
            <v>404231289</v>
          </cell>
          <cell r="I30">
            <v>3512946</v>
          </cell>
          <cell r="K30">
            <v>407744235</v>
          </cell>
          <cell r="M30">
            <v>4335622</v>
          </cell>
          <cell r="N30">
            <v>2659800</v>
          </cell>
          <cell r="P30">
            <v>414739657</v>
          </cell>
        </row>
        <row r="33">
          <cell r="B33" t="str">
            <v>GESTIÓN   TRANSFERIDA   . . . . .</v>
          </cell>
          <cell r="F33">
            <v>2283708229</v>
          </cell>
          <cell r="H33">
            <v>2443664258</v>
          </cell>
          <cell r="I33">
            <v>44905628</v>
          </cell>
          <cell r="J33">
            <v>15900000</v>
          </cell>
          <cell r="K33">
            <v>2504469886</v>
          </cell>
          <cell r="M33">
            <v>26209756</v>
          </cell>
          <cell r="N33">
            <v>16073200</v>
          </cell>
          <cell r="P33">
            <v>2546752842</v>
          </cell>
        </row>
        <row r="36">
          <cell r="B36" t="str">
            <v>GESTIÓN   NO  TRANSFERIDA  . .</v>
          </cell>
          <cell r="F36">
            <v>1425360291</v>
          </cell>
          <cell r="H36">
            <v>1525048373</v>
          </cell>
          <cell r="I36">
            <v>11187876</v>
          </cell>
          <cell r="J36">
            <v>5771064</v>
          </cell>
          <cell r="K36">
            <v>1542007313</v>
          </cell>
          <cell r="M36">
            <v>16190244</v>
          </cell>
          <cell r="N36">
            <v>9926800</v>
          </cell>
          <cell r="P36">
            <v>1568124357</v>
          </cell>
        </row>
        <row r="39">
          <cell r="B39" t="str">
            <v xml:space="preserve">TOTAL   SISTEMA   . . . . . . . . . . . . </v>
          </cell>
          <cell r="F39">
            <v>3709068520</v>
          </cell>
          <cell r="H39">
            <v>3968712631</v>
          </cell>
          <cell r="I39">
            <v>56093504</v>
          </cell>
          <cell r="J39">
            <v>21671064</v>
          </cell>
          <cell r="K39">
            <v>4046477199</v>
          </cell>
          <cell r="M39">
            <v>42400000</v>
          </cell>
          <cell r="N39">
            <v>26000000</v>
          </cell>
          <cell r="P39">
            <v>4114877199</v>
          </cell>
        </row>
      </sheetData>
      <sheetData sheetId="4" refreshError="1"/>
      <sheetData sheetId="5" refreshError="1">
        <row r="4">
          <cell r="B4" t="str">
            <v>CUADRO    9</v>
          </cell>
        </row>
        <row r="5">
          <cell r="B5" t="str">
            <v>FUENTES    DE   FINANCIACIÓN</v>
          </cell>
        </row>
        <row r="9">
          <cell r="E9" t="str">
            <v>Aportación</v>
          </cell>
          <cell r="F9" t="str">
            <v>Aportación</v>
          </cell>
          <cell r="G9" t="str">
            <v>Otros</v>
          </cell>
          <cell r="H9" t="str">
            <v>Total</v>
          </cell>
        </row>
        <row r="10">
          <cell r="E10" t="str">
            <v>S. S.</v>
          </cell>
          <cell r="F10" t="str">
            <v>Estado</v>
          </cell>
          <cell r="G10" t="str">
            <v>Ingresos</v>
          </cell>
          <cell r="H10" t="str">
            <v>Presupuesto</v>
          </cell>
        </row>
        <row r="13">
          <cell r="B13" t="str">
            <v>Importes  Totales  (  En  miles  de  Pesetas  )  ( * )</v>
          </cell>
        </row>
        <row r="16">
          <cell r="B16" t="str">
            <v xml:space="preserve">    1994   . . . . . . . . . . . . . . . . . . . . . </v>
          </cell>
          <cell r="E16">
            <v>771699894</v>
          </cell>
          <cell r="F16">
            <v>1998267941</v>
          </cell>
          <cell r="G16">
            <v>59236839</v>
          </cell>
          <cell r="H16">
            <v>2829204674</v>
          </cell>
        </row>
        <row r="17">
          <cell r="B17" t="str">
            <v xml:space="preserve">    1995   . . . . . . . . . . . . . . . . . . . . . </v>
          </cell>
          <cell r="E17">
            <v>658738367</v>
          </cell>
          <cell r="F17">
            <v>2501541626</v>
          </cell>
          <cell r="G17">
            <v>73788007</v>
          </cell>
          <cell r="H17">
            <v>3234068000</v>
          </cell>
        </row>
        <row r="18">
          <cell r="B18" t="str">
            <v xml:space="preserve">    1996   . . . . . . . . . . . . . . . . . . . . . </v>
          </cell>
          <cell r="E18">
            <v>519492762</v>
          </cell>
          <cell r="F18">
            <v>2885816910</v>
          </cell>
          <cell r="G18">
            <v>79112252</v>
          </cell>
          <cell r="H18">
            <v>3484421924</v>
          </cell>
        </row>
        <row r="19">
          <cell r="B19" t="str">
            <v xml:space="preserve">    1997   . . . . . . . . . . . . . . . . . . . . . </v>
          </cell>
          <cell r="E19">
            <v>199912876</v>
          </cell>
          <cell r="F19">
            <v>3271698560</v>
          </cell>
          <cell r="G19">
            <v>90253134</v>
          </cell>
          <cell r="H19">
            <v>3561864570</v>
          </cell>
        </row>
        <row r="20">
          <cell r="B20" t="str">
            <v xml:space="preserve">    1998   . . . . . . . . . . . . . . . . . . . . . </v>
          </cell>
          <cell r="E20">
            <v>103000000</v>
          </cell>
          <cell r="F20">
            <v>3635745131</v>
          </cell>
          <cell r="G20">
            <v>78686189</v>
          </cell>
          <cell r="H20">
            <v>3817431320</v>
          </cell>
        </row>
        <row r="21">
          <cell r="B21" t="str">
            <v xml:space="preserve">    1999   . . . . . . . . . . . . . . . . . . . . .</v>
          </cell>
          <cell r="F21">
            <v>3983186405</v>
          </cell>
          <cell r="G21">
            <v>63290794</v>
          </cell>
          <cell r="H21">
            <v>4046477199</v>
          </cell>
        </row>
        <row r="25">
          <cell r="B25" t="str">
            <v>Porcentajes   sobre   el   total   de  ingresos</v>
          </cell>
        </row>
        <row r="28">
          <cell r="B28" t="str">
            <v xml:space="preserve">    1994   . . . . . . . . . . . . . . . . . . . . . </v>
          </cell>
          <cell r="E28">
            <v>27.276213032298983</v>
          </cell>
          <cell r="F28">
            <v>70.630024026321109</v>
          </cell>
          <cell r="G28">
            <v>2.0937629413798997</v>
          </cell>
          <cell r="H28">
            <v>99.999999999999986</v>
          </cell>
        </row>
        <row r="29">
          <cell r="B29" t="str">
            <v xml:space="preserve">    1995   . . . . . . . . . . . . . . . . . . . . . </v>
          </cell>
          <cell r="E29">
            <v>20.368723446754984</v>
          </cell>
          <cell r="F29">
            <v>77.34969165768932</v>
          </cell>
          <cell r="G29">
            <v>2.2815848955556901</v>
          </cell>
          <cell r="H29">
            <v>100</v>
          </cell>
        </row>
        <row r="30">
          <cell r="B30" t="str">
            <v xml:space="preserve">    1996   . . . . . . . . . . . . . . . . . . . . . </v>
          </cell>
          <cell r="E30">
            <v>14.909008533720844</v>
          </cell>
          <cell r="F30">
            <v>82.820535886399739</v>
          </cell>
          <cell r="G30">
            <v>2.2704555798794246</v>
          </cell>
          <cell r="H30">
            <v>100</v>
          </cell>
        </row>
        <row r="31">
          <cell r="B31" t="str">
            <v xml:space="preserve">    1997   . . . . . . . . . . . . . . . . . . . . . </v>
          </cell>
          <cell r="E31">
            <v>5.6125905988615399</v>
          </cell>
          <cell r="F31">
            <v>91.85353613823672</v>
          </cell>
          <cell r="G31">
            <v>2.5358732629017391</v>
          </cell>
          <cell r="H31">
            <v>100.00200000000001</v>
          </cell>
        </row>
        <row r="32">
          <cell r="B32" t="str">
            <v xml:space="preserve">    1998   . . . . . . . . . . . . . . . . . . . . . </v>
          </cell>
          <cell r="E32">
            <v>2.6981493932941274</v>
          </cell>
          <cell r="F32">
            <v>95.24061669300707</v>
          </cell>
          <cell r="G32">
            <v>2.0612339136988065</v>
          </cell>
          <cell r="H32">
            <v>100</v>
          </cell>
        </row>
        <row r="33">
          <cell r="B33" t="str">
            <v xml:space="preserve">    1999   . . . . . . . . . . . . . . . . . . . . .</v>
          </cell>
          <cell r="E33">
            <v>0</v>
          </cell>
          <cell r="F33">
            <v>98.435903851981649</v>
          </cell>
          <cell r="G33">
            <v>1.5640961480183544</v>
          </cell>
          <cell r="H33">
            <v>100</v>
          </cell>
        </row>
        <row r="37">
          <cell r="B37" t="str">
            <v>Crecimiento   porcentual  sobre  el  ejercicio  anterior</v>
          </cell>
        </row>
        <row r="40">
          <cell r="B40" t="str">
            <v xml:space="preserve">    1994   . . . . . . . . . . . . . . . . . . . . . </v>
          </cell>
          <cell r="E40">
            <v>3.3</v>
          </cell>
          <cell r="F40">
            <v>8.81</v>
          </cell>
          <cell r="G40">
            <v>-17.260000000000002</v>
          </cell>
          <cell r="H40">
            <v>6.56</v>
          </cell>
        </row>
        <row r="41">
          <cell r="B41" t="str">
            <v xml:space="preserve">    1995   . . . . . . . . . . . . . . . . . . . . . </v>
          </cell>
          <cell r="E41">
            <v>-14.638012506970739</v>
          </cell>
          <cell r="F41">
            <v>25.185495632189586</v>
          </cell>
          <cell r="G41">
            <v>24.564389737271426</v>
          </cell>
          <cell r="H41">
            <v>14.310146230162786</v>
          </cell>
        </row>
        <row r="42">
          <cell r="B42" t="str">
            <v xml:space="preserve">    1996   . . . . . . . . . . . . . . . . . . . . . </v>
          </cell>
          <cell r="E42">
            <v>-21.138226035648529</v>
          </cell>
          <cell r="F42">
            <v>15.361538661040058</v>
          </cell>
          <cell r="G42">
            <v>7.2145967025915114</v>
          </cell>
          <cell r="H42">
            <v>7.741145949930555</v>
          </cell>
        </row>
        <row r="43">
          <cell r="B43" t="str">
            <v xml:space="preserve">    1997   . . . . . . . . . . . . . . . . . . . . . </v>
          </cell>
          <cell r="E43">
            <v>-61.517678277103691</v>
          </cell>
          <cell r="F43">
            <v>13.371660851484862</v>
          </cell>
          <cell r="G43">
            <v>14.08237247499919</v>
          </cell>
          <cell r="H43">
            <v>2.2225392816693841</v>
          </cell>
        </row>
        <row r="44">
          <cell r="B44" t="str">
            <v xml:space="preserve">    1998   . . . . . . . . . . . . . . . . . . . . . </v>
          </cell>
          <cell r="E44">
            <v>-48.477555792854488</v>
          </cell>
          <cell r="F44">
            <v>11.127142807435163</v>
          </cell>
          <cell r="G44">
            <v>-12.816114507447466</v>
          </cell>
          <cell r="H44">
            <v>7.175083301945989</v>
          </cell>
        </row>
        <row r="45">
          <cell r="B45" t="str">
            <v xml:space="preserve">    1999   . . . . . . . . . . . . . . . . . . . . .</v>
          </cell>
          <cell r="E45">
            <v>-100</v>
          </cell>
          <cell r="F45">
            <v>9.5562604495446948</v>
          </cell>
          <cell r="G45">
            <v>-19.565561880243052</v>
          </cell>
          <cell r="H45">
            <v>5.9999999947608842</v>
          </cell>
        </row>
        <row r="48">
          <cell r="B48" t="str">
            <v>( *  )   Sin  amortizaciones</v>
          </cell>
        </row>
      </sheetData>
      <sheetData sheetId="6" refreshError="1">
        <row r="4">
          <cell r="B4" t="str">
            <v>CUADRO    10</v>
          </cell>
        </row>
        <row r="5">
          <cell r="B5" t="str">
            <v>PRESUPUESTO    INICIAL   SISTEMA   1999</v>
          </cell>
        </row>
        <row r="6">
          <cell r="J6" t="str">
            <v xml:space="preserve">                 ( Miles  de  pesetas )</v>
          </cell>
        </row>
        <row r="9">
          <cell r="D9" t="str">
            <v>CLASIFICACIÓN    FUNCIONAL</v>
          </cell>
        </row>
        <row r="12">
          <cell r="B12" t="str">
            <v>CLASIFICACIÓN    ECONÓMICA</v>
          </cell>
          <cell r="G12" t="str">
            <v>Dirección  y</v>
          </cell>
          <cell r="H12" t="str">
            <v>Formación</v>
          </cell>
          <cell r="I12" t="str">
            <v>Total</v>
          </cell>
        </row>
        <row r="13">
          <cell r="E13" t="str">
            <v>Atención</v>
          </cell>
          <cell r="F13" t="str">
            <v>Atención</v>
          </cell>
          <cell r="G13" t="str">
            <v>Servicios</v>
          </cell>
          <cell r="H13" t="str">
            <v>Personal</v>
          </cell>
          <cell r="I13" t="str">
            <v>Gestión</v>
          </cell>
          <cell r="J13" t="str">
            <v>Gestión</v>
          </cell>
          <cell r="K13" t="str">
            <v>Total</v>
          </cell>
        </row>
        <row r="14">
          <cell r="E14" t="str">
            <v>Primaria</v>
          </cell>
          <cell r="F14" t="str">
            <v>Especializada</v>
          </cell>
          <cell r="G14" t="str">
            <v>Generales</v>
          </cell>
          <cell r="H14" t="str">
            <v>Sanitario</v>
          </cell>
          <cell r="I14" t="str">
            <v>No  Transferida</v>
          </cell>
          <cell r="J14" t="str">
            <v xml:space="preserve"> Transferida</v>
          </cell>
          <cell r="K14" t="str">
            <v>Sistema</v>
          </cell>
        </row>
        <row r="17">
          <cell r="B17" t="str">
            <v>Capítulo   I  (  excepto  cuotas ) . . . . . . . . . . . . .</v>
          </cell>
          <cell r="E17">
            <v>149526145</v>
          </cell>
          <cell r="F17">
            <v>400177939</v>
          </cell>
          <cell r="G17">
            <v>12159160</v>
          </cell>
          <cell r="H17">
            <v>26073055</v>
          </cell>
          <cell r="I17">
            <v>587936299</v>
          </cell>
          <cell r="K17">
            <v>587936299</v>
          </cell>
        </row>
        <row r="18">
          <cell r="B18" t="str">
            <v>Cuotas  Seguridad  Social   . . . . . . . . . . . . . . . .</v>
          </cell>
          <cell r="E18">
            <v>38854906</v>
          </cell>
          <cell r="F18">
            <v>99724342</v>
          </cell>
          <cell r="G18">
            <v>2771791</v>
          </cell>
          <cell r="H18">
            <v>7561186</v>
          </cell>
          <cell r="I18">
            <v>148912225</v>
          </cell>
          <cell r="K18">
            <v>148912225</v>
          </cell>
        </row>
        <row r="19">
          <cell r="B19" t="str">
            <v>Capítulo   I   . . . . . . . . . . . . . . . . . . . . . . . . . . . .</v>
          </cell>
          <cell r="E19">
            <v>188381051</v>
          </cell>
          <cell r="F19">
            <v>499902281</v>
          </cell>
          <cell r="G19">
            <v>14930951</v>
          </cell>
          <cell r="H19">
            <v>33634241</v>
          </cell>
          <cell r="I19">
            <v>736848524</v>
          </cell>
          <cell r="J19">
            <v>0</v>
          </cell>
          <cell r="K19">
            <v>736848524</v>
          </cell>
        </row>
        <row r="21">
          <cell r="B21" t="str">
            <v>Capítulo   II  (  excepto  conciertos ) . . . . . . . . . .</v>
          </cell>
          <cell r="E21">
            <v>25018540</v>
          </cell>
          <cell r="F21">
            <v>205700382</v>
          </cell>
          <cell r="G21">
            <v>4723509</v>
          </cell>
          <cell r="H21">
            <v>252672</v>
          </cell>
          <cell r="I21">
            <v>235695103</v>
          </cell>
          <cell r="K21">
            <v>235695103</v>
          </cell>
        </row>
        <row r="22">
          <cell r="B22" t="str">
            <v>Asistencia  Sanit. Medios  Ajenos  . . . . . . . . . . .</v>
          </cell>
          <cell r="E22">
            <v>150664</v>
          </cell>
          <cell r="F22">
            <v>158393787</v>
          </cell>
          <cell r="I22">
            <v>158544451</v>
          </cell>
          <cell r="K22">
            <v>158544451</v>
          </cell>
        </row>
        <row r="23">
          <cell r="B23" t="str">
            <v>Capítulo   I I   . .. . . . . . . . . . . . . . . . . . . . . . . . .</v>
          </cell>
          <cell r="E23">
            <v>25169204</v>
          </cell>
          <cell r="F23">
            <v>364094169</v>
          </cell>
          <cell r="G23">
            <v>4723509</v>
          </cell>
          <cell r="H23">
            <v>252672</v>
          </cell>
          <cell r="I23">
            <v>394239554</v>
          </cell>
          <cell r="J23">
            <v>0</v>
          </cell>
          <cell r="K23">
            <v>394239554</v>
          </cell>
        </row>
        <row r="25">
          <cell r="B25" t="str">
            <v>Capítulo   I I I   . .. . . . . . . . . . . . . . . . . . . . . . . .</v>
          </cell>
          <cell r="F25">
            <v>350000</v>
          </cell>
          <cell r="G25">
            <v>350000</v>
          </cell>
          <cell r="I25">
            <v>700000</v>
          </cell>
          <cell r="K25">
            <v>700000</v>
          </cell>
        </row>
        <row r="27">
          <cell r="B27" t="str">
            <v>Farmacia   . . . . . . . . . . . . . . . . . . . . . . . . . . . . .</v>
          </cell>
          <cell r="E27">
            <v>334286000</v>
          </cell>
          <cell r="I27">
            <v>334286000</v>
          </cell>
          <cell r="K27">
            <v>334286000</v>
          </cell>
        </row>
        <row r="28">
          <cell r="B28" t="str">
            <v>Transf. Corrientes  a  Adm.  Estado . . . . . . . . .</v>
          </cell>
          <cell r="I28">
            <v>0</v>
          </cell>
          <cell r="J28">
            <v>268255102</v>
          </cell>
          <cell r="K28">
            <v>268255102</v>
          </cell>
        </row>
        <row r="29">
          <cell r="B29" t="str">
            <v>Transf. Corrientes  a  la  Seg. Social . . . . . . . .</v>
          </cell>
          <cell r="G29">
            <v>4225806</v>
          </cell>
          <cell r="I29">
            <v>4225806</v>
          </cell>
          <cell r="K29">
            <v>4225806</v>
          </cell>
        </row>
        <row r="30">
          <cell r="B30" t="str">
            <v>Transf. Corrientes  a  CC. AA.   . . . . . . . . . . . .</v>
          </cell>
          <cell r="I30">
            <v>0</v>
          </cell>
          <cell r="J30">
            <v>2236214784</v>
          </cell>
          <cell r="K30">
            <v>2236214784</v>
          </cell>
        </row>
        <row r="31">
          <cell r="B31" t="str">
            <v>Resto  capítulo  IV  . . . . . . . . . . . . . . . . . . . . . .</v>
          </cell>
          <cell r="E31">
            <v>10180</v>
          </cell>
          <cell r="F31">
            <v>5299708</v>
          </cell>
          <cell r="G31">
            <v>152700</v>
          </cell>
          <cell r="I31">
            <v>5462588</v>
          </cell>
          <cell r="K31">
            <v>5462588</v>
          </cell>
        </row>
        <row r="32">
          <cell r="B32" t="str">
            <v>Capítulo   I V   . .. . . . . . . . . . . . . . . . . . . . . . . .</v>
          </cell>
          <cell r="E32">
            <v>334296180</v>
          </cell>
          <cell r="F32">
            <v>5299708</v>
          </cell>
          <cell r="G32">
            <v>4378506</v>
          </cell>
          <cell r="H32">
            <v>0</v>
          </cell>
          <cell r="I32">
            <v>343974394</v>
          </cell>
          <cell r="J32">
            <v>2504469886</v>
          </cell>
          <cell r="K32">
            <v>2848444280</v>
          </cell>
        </row>
        <row r="34">
          <cell r="B34" t="str">
            <v>Inversión  Nueva   . . . . . . . . . . . . . . . . . . . . . . .</v>
          </cell>
          <cell r="E34">
            <v>9216000</v>
          </cell>
          <cell r="F34">
            <v>8651000</v>
          </cell>
          <cell r="G34">
            <v>34000</v>
          </cell>
          <cell r="I34">
            <v>17901000</v>
          </cell>
          <cell r="K34">
            <v>17901000</v>
          </cell>
        </row>
        <row r="35">
          <cell r="B35" t="str">
            <v>Inversión  de  Reposición   . . . . . . . . . . . . . . . .</v>
          </cell>
          <cell r="E35">
            <v>4046000</v>
          </cell>
          <cell r="F35">
            <v>41069000</v>
          </cell>
          <cell r="G35">
            <v>825324</v>
          </cell>
          <cell r="I35">
            <v>45940324</v>
          </cell>
          <cell r="K35">
            <v>45940324</v>
          </cell>
        </row>
        <row r="36">
          <cell r="B36" t="str">
            <v>Capítulo   V I  . . . . . . . . . . . . . . . . . . . . . . . . . .</v>
          </cell>
          <cell r="E36">
            <v>13262000</v>
          </cell>
          <cell r="F36">
            <v>49720000</v>
          </cell>
          <cell r="G36">
            <v>859324</v>
          </cell>
          <cell r="H36">
            <v>0</v>
          </cell>
          <cell r="I36">
            <v>63841324</v>
          </cell>
          <cell r="J36">
            <v>0</v>
          </cell>
          <cell r="K36">
            <v>63841324</v>
          </cell>
        </row>
        <row r="38">
          <cell r="B38" t="str">
            <v xml:space="preserve">Transf. Capital  a  OO. AA. administrativos  . . . . </v>
          </cell>
          <cell r="F38">
            <v>500000</v>
          </cell>
          <cell r="I38">
            <v>500000</v>
          </cell>
          <cell r="K38">
            <v>500000</v>
          </cell>
        </row>
        <row r="39">
          <cell r="B39" t="str">
            <v>Transf. Capital  a  la  Seg. Social  . . . . . . . . . . .</v>
          </cell>
          <cell r="G39">
            <v>250000</v>
          </cell>
          <cell r="I39">
            <v>250000</v>
          </cell>
          <cell r="K39">
            <v>250000</v>
          </cell>
        </row>
        <row r="40">
          <cell r="B40" t="str">
            <v xml:space="preserve">Transf. Capital  a  CC. AA.   . . . . . . . . . . . . . . . </v>
          </cell>
          <cell r="F40">
            <v>500000</v>
          </cell>
          <cell r="I40">
            <v>500000</v>
          </cell>
          <cell r="K40">
            <v>500000</v>
          </cell>
        </row>
        <row r="41">
          <cell r="B41" t="str">
            <v>Transf. Cap. a  Familias, Inst. sin F. Lucro  . . .</v>
          </cell>
          <cell r="F41">
            <v>250000</v>
          </cell>
          <cell r="I41">
            <v>250000</v>
          </cell>
          <cell r="K41">
            <v>250000</v>
          </cell>
        </row>
        <row r="42">
          <cell r="B42" t="str">
            <v>Capítulo   V I I  . . . . . . . . . . . . . . . . . . . . . . . . . .</v>
          </cell>
          <cell r="E42">
            <v>0</v>
          </cell>
          <cell r="F42">
            <v>1250000</v>
          </cell>
          <cell r="G42">
            <v>250000</v>
          </cell>
          <cell r="H42">
            <v>0</v>
          </cell>
          <cell r="I42">
            <v>1500000</v>
          </cell>
          <cell r="J42">
            <v>0</v>
          </cell>
          <cell r="K42">
            <v>1500000</v>
          </cell>
        </row>
        <row r="44">
          <cell r="B44" t="str">
            <v>Capítulo   V I I I   . . . . . . . . . . . . . . . . . . . . . . . .</v>
          </cell>
          <cell r="E44">
            <v>127000</v>
          </cell>
          <cell r="F44">
            <v>576517</v>
          </cell>
          <cell r="G44">
            <v>200000</v>
          </cell>
          <cell r="I44">
            <v>903517</v>
          </cell>
          <cell r="K44">
            <v>903517</v>
          </cell>
        </row>
        <row r="47">
          <cell r="B47" t="str">
            <v>TOTAL   SISTEMA   . . . . . . . . . . . . . . . . . . . .</v>
          </cell>
          <cell r="E47">
            <v>561235435</v>
          </cell>
          <cell r="F47">
            <v>921192675</v>
          </cell>
          <cell r="G47">
            <v>25692290</v>
          </cell>
          <cell r="H47">
            <v>33886913</v>
          </cell>
          <cell r="I47">
            <v>1542007313</v>
          </cell>
          <cell r="J47">
            <v>2504469886</v>
          </cell>
          <cell r="K47">
            <v>4046477199</v>
          </cell>
        </row>
      </sheetData>
      <sheetData sheetId="7" refreshError="1">
        <row r="4">
          <cell r="B4" t="str">
            <v>CUADRO    7</v>
          </cell>
        </row>
        <row r="5">
          <cell r="B5" t="str">
            <v>DISTRIBUCIÓN  DEL  PRESUPUESTO  INICIAL  POR  COMUNIDADES  AUTÓNOMAS</v>
          </cell>
        </row>
        <row r="6">
          <cell r="B6" t="str">
            <v>GESTIÓN  TRANSFERIDA</v>
          </cell>
        </row>
        <row r="7">
          <cell r="G7" t="str">
            <v>( Miles  de  pesetas )</v>
          </cell>
        </row>
        <row r="10">
          <cell r="F10" t="str">
            <v>DIFERENCIAS</v>
          </cell>
        </row>
        <row r="12">
          <cell r="B12" t="str">
            <v>COMUNIDADES</v>
          </cell>
          <cell r="D12" t="str">
            <v>PRESUPUESTO</v>
          </cell>
          <cell r="E12" t="str">
            <v>PRESUPUESTO</v>
          </cell>
        </row>
        <row r="13">
          <cell r="B13" t="str">
            <v>AUTÓNOMAS</v>
          </cell>
          <cell r="D13" t="str">
            <v>1998</v>
          </cell>
          <cell r="E13" t="str">
            <v>1999</v>
          </cell>
          <cell r="F13" t="str">
            <v>ABSOLUTAS</v>
          </cell>
          <cell r="G13" t="str">
            <v>RELATIVAS</v>
          </cell>
        </row>
        <row r="16">
          <cell r="B16" t="str">
            <v xml:space="preserve">Andalucía  . . . . . . . . . . . . . . </v>
          </cell>
          <cell r="D16">
            <v>686266868</v>
          </cell>
          <cell r="E16">
            <v>727442880</v>
          </cell>
          <cell r="F16">
            <v>41176012</v>
          </cell>
          <cell r="G16">
            <v>5.9999999883427364</v>
          </cell>
        </row>
        <row r="18">
          <cell r="B18" t="str">
            <v>Canarias  . . . . . . . . . . . . . . .</v>
          </cell>
          <cell r="D18">
            <v>152783313</v>
          </cell>
          <cell r="E18">
            <v>161950312</v>
          </cell>
          <cell r="F18">
            <v>9166999</v>
          </cell>
          <cell r="G18">
            <v>6.0000001439947823</v>
          </cell>
        </row>
        <row r="20">
          <cell r="B20" t="str">
            <v xml:space="preserve">Cataluña  . . . . . . . . . . . . . . </v>
          </cell>
          <cell r="D20">
            <v>618193307</v>
          </cell>
          <cell r="E20">
            <v>655284905</v>
          </cell>
          <cell r="F20">
            <v>37091598</v>
          </cell>
          <cell r="G20">
            <v>5.9999999320600921</v>
          </cell>
        </row>
        <row r="22">
          <cell r="B22" t="str">
            <v>Galicia  . . . . . . . . . . . . . . .</v>
          </cell>
          <cell r="D22">
            <v>263077577</v>
          </cell>
          <cell r="E22">
            <v>278862232</v>
          </cell>
          <cell r="F22">
            <v>15784655</v>
          </cell>
          <cell r="G22">
            <v>6.0000001444440869</v>
          </cell>
        </row>
        <row r="24">
          <cell r="B24" t="str">
            <v xml:space="preserve">Navarra  . . . . . . . . . . . . . . </v>
          </cell>
          <cell r="D24">
            <v>51100133</v>
          </cell>
          <cell r="E24">
            <v>54166141</v>
          </cell>
          <cell r="F24">
            <v>3066008</v>
          </cell>
          <cell r="G24">
            <v>6.0000000391388255</v>
          </cell>
        </row>
        <row r="26">
          <cell r="B26" t="str">
            <v xml:space="preserve">Pais  Vasco  . . . . . . . . . . . . . . </v>
          </cell>
          <cell r="D26">
            <v>206621869</v>
          </cell>
          <cell r="E26">
            <v>219019181</v>
          </cell>
          <cell r="F26">
            <v>12397312</v>
          </cell>
          <cell r="G26">
            <v>5.9999999322433837</v>
          </cell>
        </row>
        <row r="28">
          <cell r="B28" t="str">
            <v xml:space="preserve">Valencia  . . . . . . . . . . . . . . </v>
          </cell>
          <cell r="D28">
            <v>384664373</v>
          </cell>
          <cell r="E28">
            <v>407744235</v>
          </cell>
          <cell r="F28">
            <v>23079862</v>
          </cell>
          <cell r="G28">
            <v>5.9999999012125897</v>
          </cell>
        </row>
        <row r="31">
          <cell r="B31" t="str">
            <v>GESTIÓN   TRANSFERIDA  . .</v>
          </cell>
          <cell r="D31">
            <v>2362707440</v>
          </cell>
          <cell r="E31">
            <v>2504469886</v>
          </cell>
          <cell r="F31">
            <v>141762446</v>
          </cell>
          <cell r="G31">
            <v>5.9999999830702535</v>
          </cell>
        </row>
        <row r="34">
          <cell r="B34" t="str">
            <v xml:space="preserve">Gestión  Directa  . . . . . . . . . . . </v>
          </cell>
          <cell r="D34">
            <v>1435051904</v>
          </cell>
          <cell r="E34">
            <v>1521155018</v>
          </cell>
          <cell r="F34">
            <v>86103114</v>
          </cell>
          <cell r="G34">
            <v>5.9999999832758704</v>
          </cell>
        </row>
        <row r="36">
          <cell r="B36" t="str">
            <v>Centros  Nacionales  . . . . . . . . .</v>
          </cell>
          <cell r="D36">
            <v>11693358</v>
          </cell>
          <cell r="E36">
            <v>12394959</v>
          </cell>
          <cell r="F36">
            <v>701601</v>
          </cell>
          <cell r="G36">
            <v>5.9999958951055845</v>
          </cell>
        </row>
        <row r="38">
          <cell r="B38" t="str">
            <v>Fondo  Sanitario  . . . . . . . . . . . .</v>
          </cell>
          <cell r="D38">
            <v>7978618</v>
          </cell>
          <cell r="E38">
            <v>8457335</v>
          </cell>
          <cell r="F38">
            <v>478717</v>
          </cell>
          <cell r="G38">
            <v>5.9999989973200911</v>
          </cell>
        </row>
        <row r="41">
          <cell r="B41" t="str">
            <v xml:space="preserve">GESTIÓN  DIRECTA  . . . . . . . </v>
          </cell>
          <cell r="D41">
            <v>1454723880</v>
          </cell>
          <cell r="E41">
            <v>1542007313</v>
          </cell>
          <cell r="F41">
            <v>87283433</v>
          </cell>
          <cell r="G41">
            <v>6.0000000137483198</v>
          </cell>
        </row>
        <row r="44">
          <cell r="B44" t="str">
            <v xml:space="preserve">TOTAL  . . . . . . . . . . . . </v>
          </cell>
          <cell r="D44">
            <v>3817431320</v>
          </cell>
          <cell r="E44">
            <v>4046477199</v>
          </cell>
          <cell r="F44">
            <v>229045879</v>
          </cell>
          <cell r="G44">
            <v>5.9999999947608842</v>
          </cell>
        </row>
      </sheetData>
      <sheetData sheetId="8" refreshError="1">
        <row r="4">
          <cell r="B4" t="str">
            <v>CUADRO    11</v>
          </cell>
        </row>
        <row r="5">
          <cell r="B5" t="str">
            <v>PRESUPUESTO   INICIAL   Y  LIQUIDADO   DEL  SISTEMA    ( 1988 - 1999 )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1988   . . . . . . . . . . . . . . </v>
          </cell>
          <cell r="D14">
            <v>1350682</v>
          </cell>
          <cell r="E14">
            <v>1497547</v>
          </cell>
          <cell r="F14">
            <v>1497547</v>
          </cell>
        </row>
        <row r="15">
          <cell r="B15" t="str">
            <v xml:space="preserve">1989   . . . . . . . . . . . . . . </v>
          </cell>
          <cell r="D15">
            <v>1574005</v>
          </cell>
          <cell r="E15">
            <v>1795841</v>
          </cell>
          <cell r="F15">
            <v>1795841</v>
          </cell>
        </row>
        <row r="16">
          <cell r="B16" t="str">
            <v xml:space="preserve">1990   . . . . . . . . . . . . . . </v>
          </cell>
          <cell r="D16">
            <v>1851144</v>
          </cell>
          <cell r="E16">
            <v>2065984</v>
          </cell>
          <cell r="F16">
            <v>2065984</v>
          </cell>
        </row>
        <row r="17">
          <cell r="B17" t="str">
            <v xml:space="preserve">1991   . . . . . . . . . . . . . . </v>
          </cell>
          <cell r="D17">
            <v>2108863</v>
          </cell>
          <cell r="E17">
            <v>2259351</v>
          </cell>
          <cell r="F17">
            <v>2259351</v>
          </cell>
        </row>
        <row r="18">
          <cell r="B18" t="str">
            <v xml:space="preserve">1992   . . . . . . . . . . . . . . </v>
          </cell>
          <cell r="D18">
            <v>2389141</v>
          </cell>
          <cell r="E18">
            <v>2845265</v>
          </cell>
          <cell r="F18">
            <v>2564707</v>
          </cell>
        </row>
        <row r="19">
          <cell r="B19" t="str">
            <v xml:space="preserve">1993   . . . . . . . . . . . . . . </v>
          </cell>
          <cell r="D19">
            <v>2671321</v>
          </cell>
          <cell r="E19">
            <v>2991052</v>
          </cell>
          <cell r="F19">
            <v>2850770</v>
          </cell>
        </row>
        <row r="20">
          <cell r="B20" t="str">
            <v xml:space="preserve">1994   . . . . . . . . . . . . . . </v>
          </cell>
          <cell r="D20">
            <v>2845480</v>
          </cell>
          <cell r="E20">
            <v>3225516</v>
          </cell>
          <cell r="F20">
            <v>2940525</v>
          </cell>
        </row>
        <row r="21">
          <cell r="B21" t="str">
            <v xml:space="preserve">1995   . . . . . . . . . . . . . . </v>
          </cell>
          <cell r="D21">
            <v>3234068</v>
          </cell>
          <cell r="E21">
            <v>3314456</v>
          </cell>
          <cell r="F21">
            <v>3256570</v>
          </cell>
        </row>
        <row r="22">
          <cell r="B22" t="str">
            <v xml:space="preserve">1996   . . . . . . . . . . . . . . </v>
          </cell>
          <cell r="D22">
            <v>3484422</v>
          </cell>
          <cell r="E22">
            <v>3526045</v>
          </cell>
          <cell r="F22">
            <v>3443159</v>
          </cell>
        </row>
        <row r="23">
          <cell r="B23" t="str">
            <v xml:space="preserve">1997   . . . . . . . . . . . . . . </v>
          </cell>
          <cell r="D23">
            <v>3561865</v>
          </cell>
          <cell r="E23">
            <v>3591551</v>
          </cell>
          <cell r="F23">
            <v>3591551</v>
          </cell>
        </row>
        <row r="24">
          <cell r="B24" t="str">
            <v xml:space="preserve">1998   . . . . . . . . . . . . . . </v>
          </cell>
          <cell r="D24">
            <v>3817431</v>
          </cell>
          <cell r="E24">
            <v>3910939</v>
          </cell>
          <cell r="F24">
            <v>3910939</v>
          </cell>
        </row>
        <row r="25">
          <cell r="B25" t="str">
            <v xml:space="preserve">1999   . . . . . . . . . . . . . . </v>
          </cell>
          <cell r="D25">
            <v>4046477</v>
          </cell>
        </row>
        <row r="28">
          <cell r="B28" t="str">
            <v xml:space="preserve">   Notas  :</v>
          </cell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9" refreshError="1">
        <row r="4">
          <cell r="B4" t="str">
            <v>CUADRO    12</v>
          </cell>
        </row>
        <row r="5">
          <cell r="B5" t="str">
            <v>PRESUPUESTO   INICIAL   Y  LIQUIDADO  -  INSALUD  NO  TRANSFERIDO  ( 1991 - 1999 )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1991   . . . . . . . . . . . . . . </v>
          </cell>
          <cell r="D14">
            <v>927518</v>
          </cell>
          <cell r="E14">
            <v>1004554</v>
          </cell>
          <cell r="F14">
            <v>1004554</v>
          </cell>
        </row>
        <row r="15">
          <cell r="B15" t="str">
            <v xml:space="preserve">1992   . . . . . . . . . . . . . . </v>
          </cell>
          <cell r="D15">
            <v>1058326</v>
          </cell>
          <cell r="E15">
            <v>1272050</v>
          </cell>
          <cell r="F15">
            <v>1146157</v>
          </cell>
        </row>
        <row r="16">
          <cell r="B16" t="str">
            <v xml:space="preserve">1993   . . . . . . . . . . . . . . </v>
          </cell>
          <cell r="D16">
            <v>1182909</v>
          </cell>
          <cell r="E16">
            <v>1290100</v>
          </cell>
          <cell r="F16">
            <v>1227154</v>
          </cell>
        </row>
        <row r="17">
          <cell r="B17" t="str">
            <v xml:space="preserve">1994   . . . . . . . . . . . . . . </v>
          </cell>
          <cell r="D17">
            <v>1254079</v>
          </cell>
          <cell r="E17">
            <v>1280811</v>
          </cell>
          <cell r="F17">
            <v>1162919</v>
          </cell>
        </row>
        <row r="18">
          <cell r="B18" t="str">
            <v xml:space="preserve">1995   . . . . . . . . . . . . . . </v>
          </cell>
          <cell r="D18">
            <v>1277961</v>
          </cell>
          <cell r="E18">
            <v>1295243</v>
          </cell>
          <cell r="F18">
            <v>1273637</v>
          </cell>
        </row>
        <row r="19">
          <cell r="B19" t="str">
            <v xml:space="preserve">1996   . . . . . . . . . . . . . . </v>
          </cell>
          <cell r="D19">
            <v>1352433</v>
          </cell>
          <cell r="E19">
            <v>1385449</v>
          </cell>
          <cell r="F19">
            <v>1354512</v>
          </cell>
        </row>
        <row r="20">
          <cell r="B20" t="str">
            <v xml:space="preserve">1997   . . . . . . . . . . . . . . </v>
          </cell>
          <cell r="D20">
            <v>1373802</v>
          </cell>
          <cell r="E20">
            <v>1394043</v>
          </cell>
          <cell r="F20">
            <v>1394043</v>
          </cell>
        </row>
        <row r="21">
          <cell r="B21" t="str">
            <v xml:space="preserve">1998   . . . . . . . . . . . . . . </v>
          </cell>
          <cell r="D21">
            <v>1454724</v>
          </cell>
          <cell r="E21">
            <v>1507068</v>
          </cell>
          <cell r="F21">
            <v>1507068</v>
          </cell>
        </row>
        <row r="22">
          <cell r="B22" t="str">
            <v xml:space="preserve">1999   . . . . . . . . . . . . . . </v>
          </cell>
          <cell r="D22">
            <v>1542007</v>
          </cell>
        </row>
        <row r="25">
          <cell r="B25" t="str">
            <v xml:space="preserve">   Notas  :</v>
          </cell>
          <cell r="C25" t="str">
            <v>A  partir  del  Presupuesto  Inicial  de  1995 y el Presupuesto  Liquidado  de  1994 ( con y sin saneamiento )</v>
          </cell>
        </row>
        <row r="26">
          <cell r="C26" t="str">
            <v>no se incluye  la  Comunidad  Autónoma  de  Canarias.</v>
          </cell>
        </row>
        <row r="28"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10" refreshError="1">
        <row r="4">
          <cell r="B4" t="str">
            <v>CUADRO    13</v>
          </cell>
        </row>
        <row r="5">
          <cell r="B5" t="str">
            <v>COMPARACIÓN  DEL  PRESUPUESTO  INICIAL  -  INSALUD   NO  TRANSFERIDO  ( 1998 - 1999 )</v>
          </cell>
        </row>
        <row r="6">
          <cell r="B6" t="str">
            <v>ESTRUCTURA   FUNCIONAL</v>
          </cell>
          <cell r="I6" t="str">
            <v xml:space="preserve">            ( Miles  de  pesetas )</v>
          </cell>
        </row>
        <row r="9">
          <cell r="F9" t="str">
            <v>Año  1998</v>
          </cell>
          <cell r="H9" t="str">
            <v>Año  1999</v>
          </cell>
          <cell r="J9" t="str">
            <v>Tasa</v>
          </cell>
        </row>
        <row r="10">
          <cell r="J10" t="str">
            <v>de</v>
          </cell>
        </row>
        <row r="11">
          <cell r="B11" t="str">
            <v>SUBFUNCIONES</v>
          </cell>
          <cell r="J11" t="str">
            <v>Variación</v>
          </cell>
        </row>
        <row r="12">
          <cell r="F12" t="str">
            <v>Presupuesto</v>
          </cell>
          <cell r="H12" t="str">
            <v>Presupuesto</v>
          </cell>
          <cell r="J12" t="str">
            <v>1999 / 1998</v>
          </cell>
        </row>
        <row r="13">
          <cell r="D13">
            <v>0</v>
          </cell>
          <cell r="F13" t="str">
            <v>Inicial</v>
          </cell>
          <cell r="G13" t="str">
            <v>%</v>
          </cell>
          <cell r="H13" t="str">
            <v>Inicial</v>
          </cell>
          <cell r="I13" t="str">
            <v>%</v>
          </cell>
          <cell r="J13" t="str">
            <v>%</v>
          </cell>
        </row>
        <row r="16">
          <cell r="B16" t="str">
            <v>21.  Atención   primaria  de  salud   . . . . . . . . . . . . . . . . . . . . .</v>
          </cell>
          <cell r="F16">
            <v>523921201</v>
          </cell>
          <cell r="G16">
            <v>36.015164678536792</v>
          </cell>
          <cell r="H16">
            <v>561235435</v>
          </cell>
          <cell r="I16">
            <v>36.396418503885528</v>
          </cell>
          <cell r="J16">
            <v>7.1221080438773896</v>
          </cell>
        </row>
        <row r="18">
          <cell r="B18" t="str">
            <v>22.  Atención   especializada  . . . . . . . . . . . . . . . . . . . . . . . . .</v>
          </cell>
          <cell r="F18">
            <v>873878739</v>
          </cell>
          <cell r="G18">
            <v>60.071794449404379</v>
          </cell>
          <cell r="H18">
            <v>921192675</v>
          </cell>
          <cell r="I18">
            <v>59.729838276629501</v>
          </cell>
          <cell r="J18">
            <v>5.4142450077389981</v>
          </cell>
        </row>
        <row r="20">
          <cell r="B20" t="str">
            <v>25.  Administración  y  servicios  generales  . . . . . . . . . . . . . . .</v>
          </cell>
          <cell r="F20">
            <v>19671644</v>
          </cell>
          <cell r="G20">
            <v>1.3522596466897896</v>
          </cell>
          <cell r="H20">
            <v>25692290</v>
          </cell>
          <cell r="I20">
            <v>1.6661587648384906</v>
          </cell>
          <cell r="J20">
            <v>30.605708399359003</v>
          </cell>
        </row>
        <row r="22">
          <cell r="B22" t="str">
            <v>26.  Formación  personal  sanitario   . . . . . . . . . . . . . . . . . . . . .</v>
          </cell>
          <cell r="F22">
            <v>33055250</v>
          </cell>
          <cell r="G22">
            <v>2.2722697038561024</v>
          </cell>
          <cell r="H22">
            <v>33886913</v>
          </cell>
          <cell r="I22">
            <v>2.1975844546464871</v>
          </cell>
          <cell r="J22">
            <v>2.5159785510622328</v>
          </cell>
        </row>
        <row r="24">
          <cell r="B24" t="str">
            <v>46.  Control interno y contabilidad   . . . . . . . . . . . . . .</v>
          </cell>
          <cell r="F24">
            <v>4197046</v>
          </cell>
          <cell r="G24">
            <v>0.2885115215129348</v>
          </cell>
          <cell r="I24">
            <v>0</v>
          </cell>
          <cell r="J24">
            <v>-100</v>
          </cell>
        </row>
        <row r="27">
          <cell r="B27" t="str">
            <v>INSALUD   GESTIÓN  NO  TRANSFERIDA    . . . . . . . . . . . . . .</v>
          </cell>
          <cell r="F27">
            <v>1454723880</v>
          </cell>
          <cell r="G27">
            <v>99.999999999999986</v>
          </cell>
          <cell r="H27">
            <v>1542007313</v>
          </cell>
          <cell r="I27">
            <v>100.00000000000001</v>
          </cell>
          <cell r="J27">
            <v>6.0000000137483198</v>
          </cell>
        </row>
      </sheetData>
      <sheetData sheetId="11" refreshError="1">
        <row r="4">
          <cell r="B4" t="str">
            <v>CUADRO    14</v>
          </cell>
        </row>
        <row r="5">
          <cell r="B5" t="str">
            <v>COMPARACIÓN  DEL  PRESUPUESTO  INICIAL  -  INSALUD  NO  TRANSFERIDO  ( 1998 - 1999 )</v>
          </cell>
        </row>
        <row r="6">
          <cell r="B6" t="str">
            <v>ESTRUCTURA  ECONÓMICA</v>
          </cell>
          <cell r="H6" t="str">
            <v xml:space="preserve">                 ( Miles  de  pesetas )</v>
          </cell>
        </row>
        <row r="9">
          <cell r="E9" t="str">
            <v>Año  1998</v>
          </cell>
          <cell r="G9" t="str">
            <v>Año  1999</v>
          </cell>
          <cell r="I9" t="str">
            <v>Tasa</v>
          </cell>
          <cell r="J9" t="str">
            <v>Tasa</v>
          </cell>
        </row>
        <row r="10">
          <cell r="I10" t="str">
            <v>de</v>
          </cell>
          <cell r="J10" t="str">
            <v>de</v>
          </cell>
        </row>
        <row r="11">
          <cell r="C11" t="str">
            <v>CAPÍTULOS</v>
          </cell>
          <cell r="I11" t="str">
            <v>variación</v>
          </cell>
          <cell r="J11" t="str">
            <v>Variación</v>
          </cell>
        </row>
        <row r="12">
          <cell r="E12" t="str">
            <v>Presupuesto</v>
          </cell>
          <cell r="G12" t="str">
            <v>Presupuesto</v>
          </cell>
          <cell r="I12" t="str">
            <v>1999 /  1997</v>
          </cell>
          <cell r="J12" t="str">
            <v>1999 / 1998</v>
          </cell>
        </row>
        <row r="13">
          <cell r="E13" t="str">
            <v>Inicial</v>
          </cell>
          <cell r="F13" t="str">
            <v>%</v>
          </cell>
          <cell r="G13" t="str">
            <v>Inicial</v>
          </cell>
          <cell r="H13" t="str">
            <v>%</v>
          </cell>
          <cell r="I13" t="str">
            <v>%</v>
          </cell>
          <cell r="J13" t="str">
            <v>%</v>
          </cell>
        </row>
        <row r="16">
          <cell r="B16" t="str">
            <v>Capítulo   I  (  excepto  cuotas ) . . . . . . . . . . . . .</v>
          </cell>
          <cell r="E16">
            <v>565392237</v>
          </cell>
          <cell r="F16">
            <v>38.86094870498723</v>
          </cell>
          <cell r="G16">
            <v>587936299</v>
          </cell>
          <cell r="H16">
            <v>38.122983832719996</v>
          </cell>
          <cell r="I16">
            <v>1153328612.9839325</v>
          </cell>
          <cell r="J16">
            <v>3.9873313647919701</v>
          </cell>
        </row>
        <row r="17">
          <cell r="B17" t="str">
            <v>Cuotas  Seguridad  Social   . . . . . . . . . . . . . . . .</v>
          </cell>
          <cell r="E17">
            <v>143250258</v>
          </cell>
          <cell r="F17">
            <v>9.8472473002917926</v>
          </cell>
          <cell r="G17">
            <v>148912225</v>
          </cell>
          <cell r="H17">
            <v>9.6570375344257524</v>
          </cell>
          <cell r="I17">
            <v>292162502.50428486</v>
          </cell>
          <cell r="J17">
            <v>3.9525003857235674</v>
          </cell>
        </row>
        <row r="18">
          <cell r="B18" t="str">
            <v>Capítulo   I   . . . . . . . . . . . . . . . . . . . . . . . . . . . .</v>
          </cell>
          <cell r="E18">
            <v>708642495</v>
          </cell>
          <cell r="F18">
            <v>48.708196005279021</v>
          </cell>
          <cell r="G18">
            <v>736848524</v>
          </cell>
          <cell r="H18">
            <v>47.78002136714575</v>
          </cell>
          <cell r="I18">
            <v>1445491115.4882174</v>
          </cell>
          <cell r="J18">
            <v>3.9802903719455855</v>
          </cell>
        </row>
        <row r="20">
          <cell r="B20" t="str">
            <v>Capítulo   II  (  excepto  conciertos ) . . . . . . . . . .</v>
          </cell>
          <cell r="E20">
            <v>228295392</v>
          </cell>
          <cell r="F20">
            <v>15.693383131924666</v>
          </cell>
          <cell r="G20">
            <v>235695103</v>
          </cell>
          <cell r="H20">
            <v>15.289953645352783</v>
          </cell>
          <cell r="I20">
            <v>463990525.98333675</v>
          </cell>
          <cell r="J20">
            <v>3.2412879362891545</v>
          </cell>
        </row>
        <row r="21">
          <cell r="B21" t="str">
            <v>Asistencia  Sanit. Medios  Ajenos  . . . . . . . . . . .</v>
          </cell>
          <cell r="E21">
            <v>145705476</v>
          </cell>
          <cell r="F21">
            <v>10.016022834518946</v>
          </cell>
          <cell r="G21">
            <v>158544451</v>
          </cell>
          <cell r="H21">
            <v>10.281692548626713</v>
          </cell>
          <cell r="I21">
            <v>304249947.29771537</v>
          </cell>
          <cell r="J21">
            <v>8.8115940131172579</v>
          </cell>
        </row>
        <row r="22">
          <cell r="B22" t="str">
            <v>Capítulo   I I   . .. . . . . . . . . . . . . . . . . . . . . . . . .</v>
          </cell>
          <cell r="E22">
            <v>374000868</v>
          </cell>
          <cell r="F22">
            <v>25.709405966443612</v>
          </cell>
          <cell r="G22">
            <v>394239554</v>
          </cell>
          <cell r="H22">
            <v>25.571646193979497</v>
          </cell>
          <cell r="I22">
            <v>768240473.28105211</v>
          </cell>
          <cell r="J22">
            <v>5.4114008099040092</v>
          </cell>
        </row>
        <row r="24">
          <cell r="B24" t="str">
            <v>Capítulo   I I I   . .. . . . . . . . . . . . . . . . . . . . . . . .</v>
          </cell>
          <cell r="E24">
            <v>700000</v>
          </cell>
          <cell r="F24">
            <v>4.8119097350625743E-2</v>
          </cell>
          <cell r="G24">
            <v>700000</v>
          </cell>
          <cell r="H24">
            <v>4.539537485319306E-2</v>
          </cell>
          <cell r="I24">
            <v>1400000.0935144722</v>
          </cell>
          <cell r="J24">
            <v>0</v>
          </cell>
        </row>
        <row r="26">
          <cell r="B26" t="str">
            <v>Farmacia   . . . . . . . . . . . . . . . . . . . . . . . . . . . . .</v>
          </cell>
          <cell r="E26">
            <v>308099000</v>
          </cell>
          <cell r="F26">
            <v>21.179208249472058</v>
          </cell>
          <cell r="G26">
            <v>334286000</v>
          </cell>
          <cell r="H26">
            <v>21.67862611167785</v>
          </cell>
          <cell r="I26">
            <v>642385042.85783434</v>
          </cell>
          <cell r="J26">
            <v>8.4995407320374312</v>
          </cell>
        </row>
        <row r="27">
          <cell r="B27" t="str">
            <v>Transf. Corrientes  a  la  Seg. Social . . . . . . . .</v>
          </cell>
          <cell r="F27">
            <v>0</v>
          </cell>
          <cell r="G27">
            <v>4225806</v>
          </cell>
          <cell r="H27">
            <v>0.27404578203838903</v>
          </cell>
          <cell r="I27">
            <v>4225806.2740457822</v>
          </cell>
          <cell r="J27">
            <v>0</v>
          </cell>
        </row>
        <row r="28">
          <cell r="B28" t="str">
            <v>Resto  capítulo  IV  . . . . . . . . . . . . . . . . . . . . . .</v>
          </cell>
          <cell r="E28">
            <v>6160000</v>
          </cell>
          <cell r="F28">
            <v>0.4234480566855065</v>
          </cell>
          <cell r="G28">
            <v>5462588</v>
          </cell>
          <cell r="H28">
            <v>0.3542517570407917</v>
          </cell>
          <cell r="I28">
            <v>11622588.777699813</v>
          </cell>
          <cell r="J28">
            <v>-11.321623376623378</v>
          </cell>
        </row>
        <row r="29">
          <cell r="B29" t="str">
            <v>Capítulo   I V   . .. . . . . . . . . . . . . . . . . . . . . . . .</v>
          </cell>
          <cell r="E29">
            <v>314259000</v>
          </cell>
          <cell r="F29">
            <v>21.602656306157563</v>
          </cell>
          <cell r="G29">
            <v>343974394</v>
          </cell>
          <cell r="H29">
            <v>22.301923650757033</v>
          </cell>
          <cell r="I29">
            <v>658233437.90957999</v>
          </cell>
          <cell r="J29">
            <v>9.4557018255642618</v>
          </cell>
        </row>
        <row r="31">
          <cell r="B31" t="str">
            <v>Inversión  Nueva   . . . . . . . . . . . . . . . . . . . . . . .</v>
          </cell>
          <cell r="E31">
            <v>20244000</v>
          </cell>
          <cell r="F31">
            <v>1.3916042953800964</v>
          </cell>
          <cell r="G31">
            <v>17901000</v>
          </cell>
          <cell r="H31">
            <v>1.1608894360671558</v>
          </cell>
          <cell r="I31">
            <v>38145002.552493736</v>
          </cell>
          <cell r="J31">
            <v>-11.573799644339061</v>
          </cell>
        </row>
        <row r="32">
          <cell r="B32" t="str">
            <v>Inversión  de  Reposición   . . . . . . . . . . . . . . . .</v>
          </cell>
          <cell r="E32">
            <v>33849000</v>
          </cell>
          <cell r="F32">
            <v>2.3268333231733296</v>
          </cell>
          <cell r="G32">
            <v>45940324</v>
          </cell>
          <cell r="H32">
            <v>2.9792546126530595</v>
          </cell>
          <cell r="I32">
            <v>79789329.306087941</v>
          </cell>
          <cell r="J32">
            <v>35.721362521787938</v>
          </cell>
        </row>
        <row r="33">
          <cell r="B33" t="str">
            <v>Capítulo   V I  . . . . . . . . . . . . . . . . . . . . . . . . . .</v>
          </cell>
          <cell r="E33">
            <v>54093000</v>
          </cell>
          <cell r="F33">
            <v>3.718437618553426</v>
          </cell>
          <cell r="G33">
            <v>63841324</v>
          </cell>
          <cell r="H33">
            <v>4.1401440487202148</v>
          </cell>
          <cell r="I33">
            <v>117934331.85858168</v>
          </cell>
          <cell r="J33">
            <v>18.021414970513746</v>
          </cell>
        </row>
        <row r="35">
          <cell r="B35" t="str">
            <v xml:space="preserve">Transf. Capital  a  OO. AA.  Administrativos  . . . </v>
          </cell>
          <cell r="G35">
            <v>500000</v>
          </cell>
          <cell r="H35">
            <v>3.2425267752280759E-2</v>
          </cell>
        </row>
        <row r="36">
          <cell r="B36" t="str">
            <v xml:space="preserve">Transf. Capital  a  la  Seguridad  Social  . . . . . . . </v>
          </cell>
          <cell r="F36">
            <v>0</v>
          </cell>
          <cell r="G36">
            <v>250000</v>
          </cell>
          <cell r="H36">
            <v>1.621263387614038E-2</v>
          </cell>
          <cell r="I36">
            <v>250000.01621263387</v>
          </cell>
          <cell r="J36">
            <v>0</v>
          </cell>
        </row>
        <row r="37">
          <cell r="B37" t="str">
            <v xml:space="preserve">Transf. Cap. Soc. Merc. Estatales, EE y O.P. . </v>
          </cell>
          <cell r="E37">
            <v>1275000</v>
          </cell>
          <cell r="F37">
            <v>9.5645498745782598E-2</v>
          </cell>
          <cell r="H37">
            <v>0</v>
          </cell>
          <cell r="I37">
            <v>1275000.0956454987</v>
          </cell>
          <cell r="J37">
            <v>-100</v>
          </cell>
        </row>
        <row r="38">
          <cell r="B38" t="str">
            <v xml:space="preserve">Transf. Capital  a  CC. AA.   . . . . . . . . . . . . . . . </v>
          </cell>
          <cell r="E38">
            <v>350000</v>
          </cell>
          <cell r="F38">
            <v>2.4059548675312872E-2</v>
          </cell>
          <cell r="G38">
            <v>500000</v>
          </cell>
          <cell r="H38">
            <v>3.2425267752280759E-2</v>
          </cell>
          <cell r="I38">
            <v>850000.05648481648</v>
          </cell>
          <cell r="J38">
            <v>42.857142857142861</v>
          </cell>
        </row>
        <row r="39">
          <cell r="B39" t="str">
            <v>Transf. Cap. a  Familias, Inst. sin F. Lucro  . . .</v>
          </cell>
          <cell r="E39">
            <v>500000</v>
          </cell>
          <cell r="F39">
            <v>3.4370783821875535E-2</v>
          </cell>
          <cell r="G39">
            <v>250000</v>
          </cell>
          <cell r="H39">
            <v>1.621263387614038E-2</v>
          </cell>
          <cell r="I39">
            <v>750000.05058341776</v>
          </cell>
          <cell r="J39">
            <v>-50</v>
          </cell>
        </row>
        <row r="40">
          <cell r="B40" t="str">
            <v>Capítulo   V I I  . . . . . . . . . . . . . . . . . . . . . . . . . .</v>
          </cell>
          <cell r="E40">
            <v>2125000</v>
          </cell>
          <cell r="F40">
            <v>0.154075831242971</v>
          </cell>
          <cell r="G40">
            <v>1500000</v>
          </cell>
          <cell r="H40">
            <v>9.7275803256842291E-2</v>
          </cell>
          <cell r="I40">
            <v>3125000.2189263664</v>
          </cell>
          <cell r="J40">
            <v>-29.411764705882348</v>
          </cell>
        </row>
        <row r="42">
          <cell r="B42" t="str">
            <v>Capítulo   V I I I   . . . . . . . . . . . . . . . . . . . . . . . .</v>
          </cell>
          <cell r="E42">
            <v>903517</v>
          </cell>
          <cell r="F42">
            <v>6.2109174972779034E-2</v>
          </cell>
          <cell r="G42">
            <v>903517</v>
          </cell>
          <cell r="H42">
            <v>5.8593561287474907E-2</v>
          </cell>
          <cell r="I42">
            <v>1807034.1207027363</v>
          </cell>
          <cell r="J42">
            <v>0</v>
          </cell>
        </row>
        <row r="45">
          <cell r="B45" t="str">
            <v xml:space="preserve">INSALUD  GESTIÓN  NO  TRANSFERIDA  . . </v>
          </cell>
          <cell r="E45">
            <v>1454723880</v>
          </cell>
          <cell r="F45">
            <v>100.003</v>
          </cell>
          <cell r="G45">
            <v>1542007313</v>
          </cell>
          <cell r="H45">
            <v>99.995000000000005</v>
          </cell>
          <cell r="I45">
            <v>2996231392.9705744</v>
          </cell>
          <cell r="J45">
            <v>6.0000000137483198</v>
          </cell>
        </row>
      </sheetData>
      <sheetData sheetId="12" refreshError="1">
        <row r="4">
          <cell r="B4" t="str">
            <v>CUADRO    15</v>
          </cell>
        </row>
        <row r="5">
          <cell r="B5" t="str">
            <v>PRESUPUESTO  COMPARATIVO  DE  INVERSIONES  -  INSALUD  NO TRANSFERIDO  ( 1998  -  1999 )</v>
          </cell>
        </row>
        <row r="6">
          <cell r="H6" t="str">
            <v xml:space="preserve">         ( Miles  de  pesetas )</v>
          </cell>
        </row>
        <row r="9">
          <cell r="G9" t="str">
            <v xml:space="preserve">Administración </v>
          </cell>
          <cell r="H9" t="str">
            <v>Control</v>
          </cell>
        </row>
        <row r="10">
          <cell r="E10" t="str">
            <v>Atención</v>
          </cell>
          <cell r="F10" t="str">
            <v>Atención</v>
          </cell>
          <cell r="G10" t="str">
            <v>y  Servicios</v>
          </cell>
          <cell r="H10" t="str">
            <v>Interno y</v>
          </cell>
        </row>
        <row r="11">
          <cell r="B11" t="str">
            <v>CLASIFICACIÓN    ECONÓMICA</v>
          </cell>
          <cell r="D11" t="str">
            <v>Año</v>
          </cell>
          <cell r="E11" t="str">
            <v>Primaria</v>
          </cell>
          <cell r="F11" t="str">
            <v>Especializada</v>
          </cell>
          <cell r="G11" t="str">
            <v>Generales</v>
          </cell>
          <cell r="H11" t="str">
            <v>Contabilidad</v>
          </cell>
          <cell r="I11" t="str">
            <v>Total</v>
          </cell>
        </row>
        <row r="14">
          <cell r="B14" t="str">
            <v>Artículo   62  :</v>
          </cell>
          <cell r="D14">
            <v>1998</v>
          </cell>
          <cell r="E14">
            <v>11023000</v>
          </cell>
          <cell r="F14">
            <v>8771000</v>
          </cell>
          <cell r="G14">
            <v>30000</v>
          </cell>
          <cell r="H14">
            <v>420000</v>
          </cell>
          <cell r="I14">
            <v>20244000</v>
          </cell>
        </row>
        <row r="16">
          <cell r="B16" t="str">
            <v>Inversión   nueva</v>
          </cell>
          <cell r="D16">
            <v>1999</v>
          </cell>
          <cell r="E16">
            <v>9216000</v>
          </cell>
          <cell r="F16">
            <v>8651000</v>
          </cell>
          <cell r="G16">
            <v>34000</v>
          </cell>
          <cell r="I16">
            <v>17901000</v>
          </cell>
        </row>
        <row r="18">
          <cell r="C18" t="str">
            <v>( % )   1999  /  1998</v>
          </cell>
          <cell r="E18">
            <v>-16.392996461943213</v>
          </cell>
          <cell r="F18">
            <v>-1.3681450233724775</v>
          </cell>
          <cell r="G18">
            <v>13.333333333333329</v>
          </cell>
          <cell r="H18">
            <v>-100</v>
          </cell>
          <cell r="I18">
            <v>-11.573799644339061</v>
          </cell>
        </row>
        <row r="21">
          <cell r="B21" t="str">
            <v>Artículo   63  :</v>
          </cell>
          <cell r="D21">
            <v>1998</v>
          </cell>
          <cell r="E21">
            <v>1981000</v>
          </cell>
          <cell r="F21">
            <v>31193000</v>
          </cell>
          <cell r="G21">
            <v>675000</v>
          </cell>
          <cell r="I21">
            <v>33849000</v>
          </cell>
        </row>
        <row r="23">
          <cell r="B23" t="str">
            <v>Inversión   de   reposición</v>
          </cell>
          <cell r="D23">
            <v>1999</v>
          </cell>
          <cell r="E23">
            <v>4046000</v>
          </cell>
          <cell r="F23">
            <v>41069000</v>
          </cell>
          <cell r="G23">
            <v>825324</v>
          </cell>
          <cell r="I23">
            <v>45940324</v>
          </cell>
        </row>
        <row r="25">
          <cell r="C25" t="str">
            <v>( % )   1999  /  1998</v>
          </cell>
          <cell r="E25">
            <v>104.24028268551234</v>
          </cell>
          <cell r="F25">
            <v>31.660949572019376</v>
          </cell>
          <cell r="G25">
            <v>22.270222222222216</v>
          </cell>
          <cell r="I25">
            <v>35.721362521787938</v>
          </cell>
        </row>
        <row r="28">
          <cell r="B28" t="str">
            <v>Total   Capítulo   VI</v>
          </cell>
          <cell r="D28">
            <v>1998</v>
          </cell>
          <cell r="E28">
            <v>13004000</v>
          </cell>
          <cell r="F28">
            <v>39964000</v>
          </cell>
          <cell r="G28">
            <v>705000</v>
          </cell>
          <cell r="H28">
            <v>420000</v>
          </cell>
          <cell r="I28">
            <v>54093000</v>
          </cell>
        </row>
        <row r="30">
          <cell r="D30">
            <v>1999</v>
          </cell>
          <cell r="E30">
            <v>13262000</v>
          </cell>
          <cell r="F30">
            <v>49720000</v>
          </cell>
          <cell r="G30">
            <v>859324</v>
          </cell>
          <cell r="H30">
            <v>0</v>
          </cell>
          <cell r="I30">
            <v>63841324</v>
          </cell>
        </row>
        <row r="32">
          <cell r="C32" t="str">
            <v>( % )   1999  /  1998</v>
          </cell>
          <cell r="E32">
            <v>1.9840049215625868</v>
          </cell>
          <cell r="F32">
            <v>24.411970773696325</v>
          </cell>
          <cell r="G32">
            <v>21.889929078014191</v>
          </cell>
          <cell r="H32">
            <v>-100</v>
          </cell>
          <cell r="I32">
            <v>18.021414970513746</v>
          </cell>
        </row>
      </sheetData>
      <sheetData sheetId="13" refreshError="1">
        <row r="4">
          <cell r="B4" t="str">
            <v>CUADRO    16</v>
          </cell>
        </row>
        <row r="5">
          <cell r="B5" t="str">
            <v xml:space="preserve">PRESUPUESTO    DE  INVERSIONES   INSALUD    1999 </v>
          </cell>
        </row>
        <row r="6">
          <cell r="G6" t="str">
            <v>( Miles  de  pesetas )</v>
          </cell>
        </row>
        <row r="9">
          <cell r="F9" t="str">
            <v>Administración</v>
          </cell>
        </row>
        <row r="10">
          <cell r="D10" t="str">
            <v>Atención</v>
          </cell>
          <cell r="E10" t="str">
            <v>Atención</v>
          </cell>
          <cell r="F10" t="str">
            <v>y  Servicios</v>
          </cell>
        </row>
        <row r="11">
          <cell r="B11" t="str">
            <v>Tipo  de   inversión</v>
          </cell>
          <cell r="D11" t="str">
            <v>Primaria</v>
          </cell>
          <cell r="E11" t="str">
            <v>Especializada</v>
          </cell>
          <cell r="F11" t="str">
            <v>Generales</v>
          </cell>
          <cell r="G11" t="str">
            <v>Total</v>
          </cell>
        </row>
        <row r="14">
          <cell r="B14" t="str">
            <v>Inversión   Nueva</v>
          </cell>
        </row>
        <row r="16">
          <cell r="B16" t="str">
            <v>Obras    . . . . . . . . . . . . . . . . . . . . . . . . . .  . . . . . . . .</v>
          </cell>
          <cell r="D16">
            <v>7731340</v>
          </cell>
          <cell r="E16">
            <v>7726112</v>
          </cell>
          <cell r="G16">
            <v>15457452</v>
          </cell>
        </row>
        <row r="17">
          <cell r="B17" t="str">
            <v>Liquidaciones, Revisiones Precios, Incidencias   . .</v>
          </cell>
          <cell r="D17">
            <v>484660</v>
          </cell>
          <cell r="E17">
            <v>924888</v>
          </cell>
          <cell r="F17">
            <v>34000</v>
          </cell>
          <cell r="G17">
            <v>1443548</v>
          </cell>
        </row>
        <row r="18">
          <cell r="B18" t="str">
            <v>Planes  de  Montaje   . . . . . . . . . . . . . . . . . . . . . . . .</v>
          </cell>
          <cell r="D18">
            <v>1000000</v>
          </cell>
          <cell r="G18">
            <v>1000000</v>
          </cell>
        </row>
        <row r="21">
          <cell r="B21" t="str">
            <v>Total   Inversión  Nueva  . . . . . . . . . . . . . . . . . .</v>
          </cell>
          <cell r="D21">
            <v>9216000</v>
          </cell>
          <cell r="E21">
            <v>8651000</v>
          </cell>
          <cell r="F21">
            <v>34000</v>
          </cell>
          <cell r="G21">
            <v>17901000</v>
          </cell>
        </row>
        <row r="24">
          <cell r="B24" t="str">
            <v>Inversión   de  Reposición</v>
          </cell>
        </row>
        <row r="26">
          <cell r="B26" t="str">
            <v>Obras    . . . . . . . . . . . . . . . . . . . . . . . . . .</v>
          </cell>
          <cell r="D26">
            <v>1371526</v>
          </cell>
          <cell r="E26">
            <v>18749558</v>
          </cell>
          <cell r="F26">
            <v>175000</v>
          </cell>
          <cell r="G26">
            <v>20296084</v>
          </cell>
        </row>
        <row r="27">
          <cell r="B27" t="str">
            <v>Liquidaciones, Revisiones Precios, Incidencias   . .</v>
          </cell>
          <cell r="D27">
            <v>103474</v>
          </cell>
          <cell r="E27">
            <v>6069442</v>
          </cell>
          <cell r="F27">
            <v>40324</v>
          </cell>
          <cell r="G27">
            <v>6213240</v>
          </cell>
        </row>
        <row r="28">
          <cell r="B28" t="str">
            <v>Planes  de  Montaje   . . . . . . . . . . . . . . . . . . . . . . . .</v>
          </cell>
          <cell r="E28">
            <v>2200000</v>
          </cell>
          <cell r="G28">
            <v>2200000</v>
          </cell>
        </row>
        <row r="29">
          <cell r="B29" t="str">
            <v>Planes  de  Necesidades  . . . . . . . . . . . . . . . . . . . .</v>
          </cell>
          <cell r="D29">
            <v>1100000</v>
          </cell>
          <cell r="E29">
            <v>9600000</v>
          </cell>
          <cell r="F29">
            <v>160000</v>
          </cell>
          <cell r="G29">
            <v>10860000</v>
          </cell>
        </row>
        <row r="30">
          <cell r="B30" t="str">
            <v>Otros  Suministros   . . . . . . . . . . . . . . . . . . . . . . . .</v>
          </cell>
          <cell r="E30">
            <v>1150000</v>
          </cell>
          <cell r="G30">
            <v>1150000</v>
          </cell>
        </row>
        <row r="31">
          <cell r="B31" t="str">
            <v>Informática    . . . . . . . . . . . . . . . . . . . . . . . . . . . . . .</v>
          </cell>
          <cell r="D31">
            <v>1471000</v>
          </cell>
          <cell r="E31">
            <v>3300000</v>
          </cell>
          <cell r="F31">
            <v>450000</v>
          </cell>
          <cell r="G31">
            <v>5221000</v>
          </cell>
        </row>
        <row r="34">
          <cell r="B34" t="str">
            <v>Total   Inversión  de Reposición . . . . . . . . . . .</v>
          </cell>
          <cell r="D34">
            <v>4046000</v>
          </cell>
          <cell r="E34">
            <v>41069000</v>
          </cell>
          <cell r="F34">
            <v>825324</v>
          </cell>
          <cell r="G34">
            <v>45940324</v>
          </cell>
        </row>
        <row r="37">
          <cell r="B37" t="str">
            <v>TOTAL  . . . . . . . . . . . . . . . . . . . . . . . . . . . . . . . . .</v>
          </cell>
          <cell r="D37">
            <v>13262000</v>
          </cell>
          <cell r="E37">
            <v>49720000</v>
          </cell>
          <cell r="F37">
            <v>859324</v>
          </cell>
          <cell r="G37">
            <v>63841324</v>
          </cell>
        </row>
        <row r="64">
          <cell r="K64" t="str">
            <v xml:space="preserve">    GRÁFICO 11</v>
          </cell>
        </row>
        <row r="65">
          <cell r="K65" t="str">
            <v xml:space="preserve">    PRESUPUESTO PARA INVERSIONES DE INSALUD NO TRANSFERIDO - 1999</v>
          </cell>
        </row>
      </sheetData>
      <sheetData sheetId="14" refreshError="1"/>
      <sheetData sheetId="15" refreshError="1"/>
      <sheetData sheetId="16" refreshError="1">
        <row r="4">
          <cell r="C4" t="str">
            <v>PROCESO   TRANSFERENCIAL</v>
          </cell>
        </row>
        <row r="8">
          <cell r="C8" t="str">
            <v xml:space="preserve">Comunidad </v>
          </cell>
          <cell r="D8" t="str">
            <v>Año</v>
          </cell>
          <cell r="F8" t="str">
            <v>Real  Decreto</v>
          </cell>
        </row>
        <row r="9">
          <cell r="C9" t="str">
            <v>Autónoma</v>
          </cell>
          <cell r="D9" t="str">
            <v>Transferencia</v>
          </cell>
          <cell r="F9" t="str">
            <v>de Transferencia</v>
          </cell>
        </row>
        <row r="12">
          <cell r="C12" t="str">
            <v>Cataluña</v>
          </cell>
          <cell r="D12">
            <v>1981</v>
          </cell>
          <cell r="F12" t="str">
            <v>1517 / 1981, de 8 de julio</v>
          </cell>
        </row>
        <row r="13">
          <cell r="C13" t="str">
            <v>Andalucia</v>
          </cell>
          <cell r="D13">
            <v>1984</v>
          </cell>
          <cell r="F13" t="str">
            <v>400 / 1984, de 22 de febrero</v>
          </cell>
        </row>
        <row r="14">
          <cell r="C14" t="str">
            <v>Valencia</v>
          </cell>
          <cell r="D14">
            <v>1987</v>
          </cell>
          <cell r="F14" t="str">
            <v>1612 / 1987, de 27 de noviembre</v>
          </cell>
        </row>
        <row r="15">
          <cell r="C15" t="str">
            <v>País Vasco</v>
          </cell>
          <cell r="D15">
            <v>1987</v>
          </cell>
          <cell r="F15" t="str">
            <v>1536 / 1987, de 6 de noviembre</v>
          </cell>
        </row>
        <row r="16">
          <cell r="C16" t="str">
            <v>Galicia</v>
          </cell>
          <cell r="D16">
            <v>1990</v>
          </cell>
          <cell r="F16" t="str">
            <v>1679 / 1990, de 28 de diciembre</v>
          </cell>
        </row>
        <row r="17">
          <cell r="C17" t="str">
            <v>Navarra</v>
          </cell>
          <cell r="D17">
            <v>1990</v>
          </cell>
          <cell r="F17" t="str">
            <v>1680 / 1990, de 28 de diciembre</v>
          </cell>
        </row>
        <row r="18">
          <cell r="C18" t="str">
            <v>Canarias</v>
          </cell>
          <cell r="D18">
            <v>1994</v>
          </cell>
          <cell r="F18" t="str">
            <v>446 / 1994, de 11 de marzo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,2,3"/>
      <sheetName val="CUA5"/>
      <sheetName val="CUA4"/>
      <sheetName val="CUA6"/>
      <sheetName val="CUA8 y G.2"/>
      <sheetName val="CUA9 Y G.3"/>
      <sheetName val="CUA10 y G.4"/>
      <sheetName val="CUA7"/>
      <sheetName val="CUA11 y G.6"/>
      <sheetName val="CUA12"/>
      <sheetName val="CUA13 y G.7-8"/>
      <sheetName val="CUA14 y G.9-10"/>
      <sheetName val="CUA15"/>
      <sheetName val="CUA16 y G.11"/>
      <sheetName val="GRAFICO X"/>
      <sheetName val="GRAFICO 1"/>
      <sheetName val="CC.AA"/>
    </sheetNames>
    <sheetDataSet>
      <sheetData sheetId="0" refreshError="1">
        <row r="5">
          <cell r="B5" t="str">
            <v>CUADRO    1</v>
          </cell>
        </row>
        <row r="6">
          <cell r="B6" t="str">
            <v>ESTRUCTURA     DE  LA  FUNCIÓN  SANIDAD  DEL  PRESUPUESTO  DEL  ESTADO  1999</v>
          </cell>
        </row>
        <row r="7">
          <cell r="B7" t="str">
            <v>DISTRIBUCIÓN  POR  SUBFUNCIONES  Y  PROGRAMAS</v>
          </cell>
        </row>
        <row r="8">
          <cell r="H8" t="str">
            <v xml:space="preserve">                 ( Miles  de  pesetas )</v>
          </cell>
        </row>
        <row r="11">
          <cell r="H11" t="str">
            <v xml:space="preserve">                 Año   1999</v>
          </cell>
        </row>
        <row r="12">
          <cell r="C12" t="str">
            <v xml:space="preserve">                                   Subfunciones</v>
          </cell>
        </row>
        <row r="13">
          <cell r="C13" t="str">
            <v xml:space="preserve">                       y  Programas  Presupuestarios</v>
          </cell>
        </row>
        <row r="14">
          <cell r="H14" t="str">
            <v>Importe</v>
          </cell>
          <cell r="I14" t="str">
            <v>%</v>
          </cell>
        </row>
        <row r="17">
          <cell r="B17" t="str">
            <v>4.1 -   FUNCION   SANIDAD</v>
          </cell>
        </row>
        <row r="19">
          <cell r="B19" t="str">
            <v xml:space="preserve">   4.1.1. -   Administración  General  de  Sanidad</v>
          </cell>
          <cell r="H19">
            <v>29555329</v>
          </cell>
          <cell r="I19">
            <v>0.71687088022129297</v>
          </cell>
        </row>
        <row r="21">
          <cell r="B21" t="str">
            <v xml:space="preserve">      4.1.1.A . </v>
          </cell>
          <cell r="C21" t="str">
            <v>Dirección  y  Servicios Generales  de  Sanidad  . . . . . . . . . . .</v>
          </cell>
          <cell r="H21">
            <v>28773207</v>
          </cell>
          <cell r="I21">
            <v>0.69790034240117804</v>
          </cell>
        </row>
        <row r="22">
          <cell r="B22" t="str">
            <v xml:space="preserve">      4.1.1.B . </v>
          </cell>
          <cell r="C22" t="str">
            <v xml:space="preserve">Formación  de  Salud  Pública  y  Administración  Sanitaria  . . </v>
          </cell>
          <cell r="H22">
            <v>782122</v>
          </cell>
          <cell r="I22">
            <v>1.8970537820114878E-2</v>
          </cell>
        </row>
        <row r="23">
          <cell r="I23">
            <v>0</v>
          </cell>
        </row>
        <row r="24">
          <cell r="B24" t="str">
            <v xml:space="preserve">   4.1.2. -   Hospitales, Servicios  Asistenciales y Centros de Salud</v>
          </cell>
          <cell r="H24">
            <v>4087579083</v>
          </cell>
          <cell r="I24">
            <v>99.154112382418589</v>
          </cell>
        </row>
        <row r="25">
          <cell r="I25">
            <v>0</v>
          </cell>
        </row>
        <row r="26">
          <cell r="B26" t="str">
            <v xml:space="preserve">      4.1.2.B .</v>
          </cell>
          <cell r="C26" t="str">
            <v>Asistencia Hospitalaria en las Fuerzas Armadas  . . . . . . . . . . .</v>
          </cell>
          <cell r="H26">
            <v>43445834</v>
          </cell>
          <cell r="I26">
            <v>1.0537880752918762</v>
          </cell>
        </row>
        <row r="27">
          <cell r="B27" t="str">
            <v xml:space="preserve">      4.1.2.H .</v>
          </cell>
          <cell r="C27" t="str">
            <v>Atención Primaria de Salud, INSALUD getión Directa   . . . . . . .</v>
          </cell>
          <cell r="H27">
            <v>561235435</v>
          </cell>
          <cell r="I27">
            <v>13.612886539000471</v>
          </cell>
        </row>
        <row r="28">
          <cell r="B28" t="str">
            <v xml:space="preserve">      4.1.2.I .</v>
          </cell>
          <cell r="C28" t="str">
            <v xml:space="preserve">Atención Especializada de Salud, INSALUD getión Directa   . . . </v>
          </cell>
          <cell r="H28">
            <v>920443675</v>
          </cell>
          <cell r="I28">
            <v>22.325559884356952</v>
          </cell>
        </row>
        <row r="29">
          <cell r="B29" t="str">
            <v xml:space="preserve">      4.1.2.J .</v>
          </cell>
          <cell r="C29" t="str">
            <v>Medicina  Marítima . . . . . . . . . . . . . . . . . . . . .  . . . . . . . . . . .</v>
          </cell>
          <cell r="H29">
            <v>2227342</v>
          </cell>
          <cell r="I29">
            <v>5.4024660665893967E-2</v>
          </cell>
        </row>
        <row r="30">
          <cell r="B30" t="str">
            <v xml:space="preserve">      4.1.2.K .</v>
          </cell>
          <cell r="C30" t="str">
            <v>Asistencia  Sanitaria de la Seguridad Social  gestionada  por CC.AA.</v>
          </cell>
          <cell r="H30">
            <v>2243740784</v>
          </cell>
          <cell r="I30">
            <v>54.422416709165844</v>
          </cell>
        </row>
        <row r="31">
          <cell r="B31" t="str">
            <v xml:space="preserve">      4.1.2.L .</v>
          </cell>
          <cell r="C31" t="str">
            <v>Asistencia  Sanitaria  del Mutualismo  Administrativo  . . . . . . . . . . .</v>
          </cell>
          <cell r="H31">
            <v>216004994</v>
          </cell>
          <cell r="I31">
            <v>5.2392477235146018</v>
          </cell>
        </row>
        <row r="32">
          <cell r="B32" t="str">
            <v xml:space="preserve">      4.1.2.M .</v>
          </cell>
          <cell r="C32" t="str">
            <v>Atención Primaria de Salud del Mutualismo Patronal e  I.S.M.  . . . . .</v>
          </cell>
          <cell r="H32">
            <v>70166100</v>
          </cell>
          <cell r="I32">
            <v>1.701893890901883</v>
          </cell>
        </row>
        <row r="33">
          <cell r="B33" t="str">
            <v xml:space="preserve">      4.1.2.N .</v>
          </cell>
          <cell r="C33" t="str">
            <v>Atención Especializada de Salud del Mutualismo Patronal e  I.S.M. .</v>
          </cell>
          <cell r="H33">
            <v>30126774</v>
          </cell>
          <cell r="I33">
            <v>0.73073140196165509</v>
          </cell>
        </row>
        <row r="34">
          <cell r="B34" t="str">
            <v xml:space="preserve">      4.1.2.P .</v>
          </cell>
          <cell r="C34" t="str">
            <v>Planificación  de la Asistencia  Sanitaria  . . . . . . . . .  . . . . . . . . . . .</v>
          </cell>
          <cell r="H34">
            <v>188145</v>
          </cell>
          <cell r="I34">
            <v>1.4563497559415941E-2</v>
          </cell>
        </row>
        <row r="36">
          <cell r="B36" t="str">
            <v xml:space="preserve">   4.1.3. -   Acciones Públicas relativas  a  la  Salud</v>
          </cell>
          <cell r="H36">
            <v>5690188</v>
          </cell>
          <cell r="I36">
            <v>0.12801673736010985</v>
          </cell>
        </row>
        <row r="38">
          <cell r="B38" t="str">
            <v xml:space="preserve">      4.1.3.B .</v>
          </cell>
          <cell r="C38" t="str">
            <v>Oferta y Uso Racional  de Medicamentos y Productos  Sanitarios   . .</v>
          </cell>
          <cell r="H38">
            <v>1794145</v>
          </cell>
          <cell r="I38">
            <v>4.3517373986756556E-2</v>
          </cell>
        </row>
        <row r="39">
          <cell r="B39" t="str">
            <v xml:space="preserve">      4.1.3.C .</v>
          </cell>
          <cell r="C39" t="str">
            <v>Sanidad Exterior  y Coordinación General de la Salud  . . . . . . . . . .</v>
          </cell>
          <cell r="H39">
            <v>3896043</v>
          </cell>
          <cell r="I39">
            <v>9.4499363373353309E-2</v>
          </cell>
        </row>
        <row r="42">
          <cell r="B42" t="str">
            <v>T O T A L   . . . . . . . . . . . . . . . . . . . . . . . . . . . . . . . . . . . . . . . . . . . . . . . . . . .</v>
          </cell>
          <cell r="H42">
            <v>4122824600</v>
          </cell>
          <cell r="I42">
            <v>99.998999999999995</v>
          </cell>
        </row>
        <row r="49">
          <cell r="B49" t="str">
            <v>CUADRO    2</v>
          </cell>
        </row>
        <row r="50">
          <cell r="B50" t="str">
            <v>COMPARACIÓN  DE  LA  FUNCIÓN  SANIDAD  DEL  PRESUPUESTO  DEL  ESTADO  1998 - 1999</v>
          </cell>
        </row>
        <row r="51">
          <cell r="B51" t="str">
            <v>DISTRIBUCIÓN  POR  SUBSECTORES Y  PROGRAMAS</v>
          </cell>
          <cell r="L51" t="str">
            <v>( Miles  de  pesetas )</v>
          </cell>
        </row>
        <row r="54">
          <cell r="H54" t="str">
            <v xml:space="preserve">                 Año   1998</v>
          </cell>
          <cell r="J54" t="str">
            <v xml:space="preserve">                 Año   1999</v>
          </cell>
          <cell r="L54" t="str">
            <v xml:space="preserve">                 Variación</v>
          </cell>
        </row>
        <row r="55">
          <cell r="C55" t="str">
            <v xml:space="preserve">                                   Subsectores</v>
          </cell>
          <cell r="L55" t="str">
            <v xml:space="preserve">                1999 / 1998</v>
          </cell>
        </row>
        <row r="56">
          <cell r="C56" t="str">
            <v xml:space="preserve">                       y  Programas  Presupuestarios</v>
          </cell>
        </row>
        <row r="58">
          <cell r="H58" t="str">
            <v>Importe</v>
          </cell>
          <cell r="I58" t="str">
            <v>%</v>
          </cell>
          <cell r="J58" t="str">
            <v>Importe</v>
          </cell>
          <cell r="K58" t="str">
            <v>%</v>
          </cell>
          <cell r="L58" t="str">
            <v>Importe</v>
          </cell>
          <cell r="M58" t="str">
            <v>%</v>
          </cell>
        </row>
        <row r="61">
          <cell r="B61" t="str">
            <v>1)  Subsector   Seguridad  Social</v>
          </cell>
          <cell r="H61">
            <v>3621129432</v>
          </cell>
          <cell r="I61">
            <v>92.727825408719013</v>
          </cell>
          <cell r="J61">
            <v>3828722232</v>
          </cell>
          <cell r="K61">
            <v>92.866483623872824</v>
          </cell>
          <cell r="L61">
            <v>207592800</v>
          </cell>
          <cell r="M61">
            <v>5.7328191079141675</v>
          </cell>
        </row>
        <row r="63">
          <cell r="B63" t="str">
            <v>Asistencia  Sanitaria  de la Seguridad  Social  Gestionada  por  CC.AA.  . . . . . . .</v>
          </cell>
          <cell r="H63">
            <v>2127139927</v>
          </cell>
          <cell r="I63">
            <v>54.467653745864872</v>
          </cell>
          <cell r="J63">
            <v>2243740784</v>
          </cell>
          <cell r="K63">
            <v>54.427416709165847</v>
          </cell>
          <cell r="L63">
            <v>116600857</v>
          </cell>
          <cell r="M63">
            <v>5.4815790686815404</v>
          </cell>
        </row>
        <row r="64">
          <cell r="B64" t="str">
            <v>Atención  Especializada  de  Salud.  INSALUD  Gestión  Directa   . . . . . . . . . . . .</v>
          </cell>
          <cell r="H64">
            <v>873629739</v>
          </cell>
          <cell r="I64">
            <v>22.370207771452499</v>
          </cell>
          <cell r="J64">
            <v>920443675</v>
          </cell>
          <cell r="K64">
            <v>22.325559884356952</v>
          </cell>
          <cell r="L64">
            <v>46813936</v>
          </cell>
          <cell r="M64">
            <v>5.3585556798450398</v>
          </cell>
        </row>
        <row r="65">
          <cell r="B65" t="str">
            <v>Atención  Primaria  de  Salud.  INSALUD  Gestión  Directa   . . . . . . . . . . . . . . . .</v>
          </cell>
          <cell r="H65">
            <v>523921201</v>
          </cell>
          <cell r="I65">
            <v>13.415553064453231</v>
          </cell>
          <cell r="J65">
            <v>561235435</v>
          </cell>
          <cell r="K65">
            <v>13.612886539000471</v>
          </cell>
          <cell r="L65">
            <v>37314234</v>
          </cell>
          <cell r="M65">
            <v>7.1221080438773896</v>
          </cell>
        </row>
        <row r="66">
          <cell r="B66" t="str">
            <v xml:space="preserve">Atención  Primaria  de  Salud  Mutualismo  Patronal  e  I.S.M.   . . . . . . . . . . . . . </v>
          </cell>
          <cell r="H66">
            <v>64108299</v>
          </cell>
          <cell r="I66">
            <v>1.6415603824864764</v>
          </cell>
          <cell r="J66">
            <v>70166100</v>
          </cell>
          <cell r="K66">
            <v>1.701893890901883</v>
          </cell>
          <cell r="L66">
            <v>6057801</v>
          </cell>
          <cell r="M66">
            <v>9.4493241818816642</v>
          </cell>
        </row>
        <row r="67">
          <cell r="B67" t="str">
            <v>Atención  Especializada  de  Salud  Mutualismo  Patronal  e  I.S.M.   . . . . . . . . .</v>
          </cell>
          <cell r="H67">
            <v>29413526</v>
          </cell>
          <cell r="I67">
            <v>0.75316425086923477</v>
          </cell>
          <cell r="J67">
            <v>30126774</v>
          </cell>
          <cell r="K67">
            <v>0.73073140196165509</v>
          </cell>
          <cell r="L67">
            <v>713248</v>
          </cell>
          <cell r="M67">
            <v>2.4248979874089258</v>
          </cell>
        </row>
        <row r="68">
          <cell r="B68" t="str">
            <v>Medicina  Marítima   . . . . . . . . . . . . . . . . . . . . . . . . . . . . . . . . . . . . . . . . . . . .</v>
          </cell>
          <cell r="H68">
            <v>2153925</v>
          </cell>
          <cell r="I68">
            <v>5.5153513694805457E-2</v>
          </cell>
          <cell r="J68">
            <v>2227342</v>
          </cell>
          <cell r="K68">
            <v>5.4024660665893967E-2</v>
          </cell>
          <cell r="L68">
            <v>73417</v>
          </cell>
          <cell r="M68">
            <v>3.408521652332368</v>
          </cell>
        </row>
        <row r="69">
          <cell r="B69" t="str">
            <v>Formación  de  Salud  Pública  y  Administración  Sanitaria  . . . . . . . . . . . . . . . .</v>
          </cell>
          <cell r="H69">
            <v>762815</v>
          </cell>
          <cell r="I69">
            <v>1.9532679897908717E-2</v>
          </cell>
          <cell r="J69">
            <v>782122</v>
          </cell>
          <cell r="K69">
            <v>1.8970537820114878E-2</v>
          </cell>
          <cell r="L69">
            <v>19307</v>
          </cell>
          <cell r="M69">
            <v>2.531019972077118</v>
          </cell>
        </row>
        <row r="71">
          <cell r="B71" t="str">
            <v>2)  Subsector   Mutualismo   Administrativo</v>
          </cell>
          <cell r="H71">
            <v>245756629</v>
          </cell>
          <cell r="I71">
            <v>6.2928568093785646</v>
          </cell>
          <cell r="J71">
            <v>259450828</v>
          </cell>
          <cell r="K71">
            <v>6.2930357988064785</v>
          </cell>
          <cell r="L71">
            <v>13694199</v>
          </cell>
          <cell r="M71">
            <v>5.5722602705459394</v>
          </cell>
        </row>
        <row r="73">
          <cell r="B73" t="str">
            <v>Asistencia  Sanitaria  del  Mutualismo  Administrativo   . . . . . . . . . . . . . . . . . . . .</v>
          </cell>
          <cell r="H73">
            <v>205098503</v>
          </cell>
          <cell r="I73">
            <v>5.2517627558966069</v>
          </cell>
          <cell r="J73">
            <v>216004994</v>
          </cell>
          <cell r="K73">
            <v>5.2392477235146018</v>
          </cell>
          <cell r="L73">
            <v>10906491</v>
          </cell>
          <cell r="M73">
            <v>5.3176843518940871</v>
          </cell>
        </row>
        <row r="74">
          <cell r="B74" t="str">
            <v>Asistencia  Hospitalaria  en  las  Fuerzas  Armadas   . . . . . . . . . . . . . . . . . . . . .</v>
          </cell>
          <cell r="H74">
            <v>40658126</v>
          </cell>
          <cell r="I74">
            <v>1.0410940534819577</v>
          </cell>
          <cell r="J74">
            <v>43445834</v>
          </cell>
          <cell r="K74">
            <v>1.0537880752918762</v>
          </cell>
          <cell r="L74">
            <v>2787708</v>
          </cell>
          <cell r="M74">
            <v>6.8564596410567447</v>
          </cell>
        </row>
        <row r="76">
          <cell r="B76" t="str">
            <v>3)  Subsector   Administración   Central</v>
          </cell>
          <cell r="H76">
            <v>38440827</v>
          </cell>
          <cell r="I76">
            <v>0.98431778190240971</v>
          </cell>
          <cell r="J76">
            <v>34651540</v>
          </cell>
          <cell r="K76">
            <v>0.8404805773207038</v>
          </cell>
          <cell r="L76">
            <v>-3789287</v>
          </cell>
          <cell r="M76">
            <v>-9.8574544194899829</v>
          </cell>
        </row>
        <row r="78">
          <cell r="B78" t="str">
            <v>Dirección  y  Servicios  Generales  de  Sanidad   . . . . . . . . . . . . . . . . . . . . . . . . .</v>
          </cell>
          <cell r="H78">
            <v>26893291</v>
          </cell>
          <cell r="I78">
            <v>0.6886309845825126</v>
          </cell>
          <cell r="J78">
            <v>28773207</v>
          </cell>
          <cell r="K78">
            <v>0.69790034240117804</v>
          </cell>
          <cell r="L78">
            <v>1879916</v>
          </cell>
          <cell r="M78">
            <v>6.9902787278804936</v>
          </cell>
        </row>
        <row r="79">
          <cell r="B79" t="str">
            <v>Planificación  de  la  Asistencia  Sanitaria   . . . . . . . . . . . . . . . . . . . . . . . . . . . .</v>
          </cell>
          <cell r="H79">
            <v>5973541</v>
          </cell>
          <cell r="I79">
            <v>0.15295879631369799</v>
          </cell>
          <cell r="J79">
            <v>188145</v>
          </cell>
          <cell r="K79">
            <v>4.5634975594159403E-3</v>
          </cell>
          <cell r="L79">
            <v>-5785396</v>
          </cell>
          <cell r="M79">
            <v>-96.850360615253166</v>
          </cell>
        </row>
        <row r="80">
          <cell r="B80" t="str">
            <v>Sanidad  Exterior  y  Coordinación  General  de  la  Salud   . . . . . . . . . . . . . . . . . .</v>
          </cell>
          <cell r="H80">
            <v>3822595</v>
          </cell>
          <cell r="I80">
            <v>9.7881563045229006E-2</v>
          </cell>
          <cell r="J80">
            <v>3896043</v>
          </cell>
          <cell r="K80">
            <v>9.9499363373353314E-2</v>
          </cell>
          <cell r="L80">
            <v>73448</v>
          </cell>
          <cell r="M80">
            <v>1.9214172571250714</v>
          </cell>
        </row>
        <row r="81">
          <cell r="B81" t="str">
            <v>Oferta  y  Uso  Racional  de  Medicamentos y  Productos  Sanitarios   . . . . . . . . . .</v>
          </cell>
          <cell r="H81">
            <v>1751400</v>
          </cell>
          <cell r="I81">
            <v>4.4846437960969987E-2</v>
          </cell>
          <cell r="J81">
            <v>1794145</v>
          </cell>
          <cell r="K81">
            <v>4.3517373986756556E-2</v>
          </cell>
          <cell r="L81">
            <v>42745</v>
          </cell>
          <cell r="M81">
            <v>2.4406189334246875</v>
          </cell>
        </row>
        <row r="84">
          <cell r="B84" t="str">
            <v>T O T A L   . . . . . . . . . . . . . . . . . . . . . . . . . . . . . . . . . . . . . . . . . . . . . . . . . . .</v>
          </cell>
          <cell r="H84">
            <v>3905326888</v>
          </cell>
          <cell r="I84">
            <v>100</v>
          </cell>
          <cell r="J84">
            <v>4122824600</v>
          </cell>
          <cell r="K84">
            <v>100</v>
          </cell>
          <cell r="L84">
            <v>217497712</v>
          </cell>
          <cell r="M84">
            <v>5.5692575356063259</v>
          </cell>
        </row>
        <row r="93">
          <cell r="B93" t="str">
            <v>CUADRO    3</v>
          </cell>
        </row>
        <row r="94">
          <cell r="B94" t="str">
            <v>COMPARACIÓN  DE  LA  FUNCIÓN  SANIDAD  DEL  PRESUPUESTO  DEL  ESTADO  1998 - 1999</v>
          </cell>
        </row>
        <row r="95">
          <cell r="B95" t="str">
            <v xml:space="preserve">DISTRIBUCIÓN   POR  AGENTES  DE  GASTO  </v>
          </cell>
          <cell r="L95" t="str">
            <v>( Miles  de  pesetas )</v>
          </cell>
        </row>
        <row r="98">
          <cell r="H98" t="str">
            <v xml:space="preserve">                 Año   1998</v>
          </cell>
          <cell r="J98" t="str">
            <v xml:space="preserve">                 Año   1999</v>
          </cell>
          <cell r="L98" t="str">
            <v xml:space="preserve">                 Variación</v>
          </cell>
        </row>
        <row r="99">
          <cell r="C99" t="str">
            <v xml:space="preserve">                           AGENTES</v>
          </cell>
          <cell r="L99" t="str">
            <v xml:space="preserve">                1999 / 1998</v>
          </cell>
        </row>
        <row r="100">
          <cell r="C100" t="str">
            <v xml:space="preserve">                               DE </v>
          </cell>
        </row>
        <row r="101">
          <cell r="C101" t="str">
            <v xml:space="preserve">                            GASTO</v>
          </cell>
        </row>
        <row r="102">
          <cell r="I102" t="str">
            <v>%</v>
          </cell>
          <cell r="K102" t="str">
            <v>%</v>
          </cell>
        </row>
        <row r="103">
          <cell r="H103" t="str">
            <v>Importe</v>
          </cell>
          <cell r="I103" t="str">
            <v>Partcipación</v>
          </cell>
          <cell r="J103" t="str">
            <v>Importe</v>
          </cell>
          <cell r="K103" t="str">
            <v>Partcipación</v>
          </cell>
          <cell r="L103" t="str">
            <v>Importe</v>
          </cell>
          <cell r="M103" t="str">
            <v>%</v>
          </cell>
        </row>
        <row r="106">
          <cell r="B106" t="str">
            <v>A)   Instituto   Nacional   de   la   Salud    . . . . . . . . . . . . . . . . . . . . . . . . .</v>
          </cell>
          <cell r="H106">
            <v>3524690867</v>
          </cell>
          <cell r="I106">
            <v>90.253414581770599</v>
          </cell>
          <cell r="J106">
            <v>3725419894</v>
          </cell>
          <cell r="K106">
            <v>90.360863132523278</v>
          </cell>
          <cell r="L106">
            <v>200729027</v>
          </cell>
          <cell r="M106">
            <v>5.6949399131518135</v>
          </cell>
        </row>
        <row r="109">
          <cell r="B109" t="str">
            <v>B)   Mutualidades   Públicas   . . . . . . . . . . . . . . . . . . . . . . . . . . . . . . . . . .</v>
          </cell>
          <cell r="H109">
            <v>205098503</v>
          </cell>
          <cell r="I109">
            <v>5.2517627558966069</v>
          </cell>
          <cell r="J109">
            <v>216004994</v>
          </cell>
          <cell r="K109">
            <v>5.2392477235146018</v>
          </cell>
          <cell r="L109">
            <v>10906491</v>
          </cell>
          <cell r="M109">
            <v>5.3176843518940871</v>
          </cell>
        </row>
        <row r="112">
          <cell r="B112" t="str">
            <v>C)   Seguridad   Social   . . . . . . . . . . . . . . . . . . . . . . . . . . . . . . . . . . . . . . .</v>
          </cell>
          <cell r="H112">
            <v>96438565</v>
          </cell>
          <cell r="I112">
            <v>2.4694108269484252</v>
          </cell>
          <cell r="J112">
            <v>103302338</v>
          </cell>
          <cell r="K112">
            <v>2.5056204913495472</v>
          </cell>
          <cell r="L112">
            <v>6863773</v>
          </cell>
          <cell r="M112">
            <v>7.1172492041954314</v>
          </cell>
        </row>
        <row r="115">
          <cell r="B115" t="str">
            <v>D)   Administracción   Central   . . . . . . . . . . . . . . . . . . . . . . . . . . . . . . . . .</v>
          </cell>
          <cell r="H115">
            <v>79098953</v>
          </cell>
          <cell r="I115">
            <v>2.0254118353843675</v>
          </cell>
          <cell r="J115">
            <v>78097374</v>
          </cell>
          <cell r="K115">
            <v>1.8942686526125803</v>
          </cell>
          <cell r="L115">
            <v>-1001579</v>
          </cell>
          <cell r="M115">
            <v>-1.266235470904391</v>
          </cell>
        </row>
        <row r="119">
          <cell r="B119" t="str">
            <v>T O T A L   . . . . . . . . . . . . . . . . . . . . . . . . . . . . . . . . . . . . . . . . . . . . . . . . . . .</v>
          </cell>
          <cell r="H119">
            <v>3905326888</v>
          </cell>
          <cell r="I119">
            <v>100</v>
          </cell>
          <cell r="J119">
            <v>4122824600</v>
          </cell>
          <cell r="K119">
            <v>100</v>
          </cell>
          <cell r="L119">
            <v>217497712</v>
          </cell>
          <cell r="M119">
            <v>5.5692575356063259</v>
          </cell>
        </row>
      </sheetData>
      <sheetData sheetId="1" refreshError="1">
        <row r="4">
          <cell r="B4" t="str">
            <v>CUADRO    5</v>
          </cell>
        </row>
        <row r="5">
          <cell r="B5" t="str">
            <v>CAPACIDAD  TOTAL  DE FINANCIACION  1999</v>
          </cell>
        </row>
        <row r="6">
          <cell r="M6" t="str">
            <v xml:space="preserve">            ( Miles  de  pesetas )</v>
          </cell>
        </row>
        <row r="9">
          <cell r="F9" t="str">
            <v>PRESUPUESTO  1999</v>
          </cell>
        </row>
        <row r="11">
          <cell r="G11" t="str">
            <v>ANTICIPO</v>
          </cell>
        </row>
        <row r="12">
          <cell r="C12" t="str">
            <v xml:space="preserve">COMUNIDAD  </v>
          </cell>
          <cell r="E12" t="str">
            <v>FINANCIACION</v>
          </cell>
          <cell r="F12" t="str">
            <v>FINANCIACION</v>
          </cell>
          <cell r="G12" t="str">
            <v>MODELO</v>
          </cell>
          <cell r="H12" t="str">
            <v>GARANTIA</v>
          </cell>
          <cell r="I12" t="str">
            <v>ASISTENCIA</v>
          </cell>
          <cell r="J12" t="str">
            <v>MODULACION</v>
          </cell>
          <cell r="K12" t="str">
            <v>PRESUPUESTO</v>
          </cell>
          <cell r="L12" t="str">
            <v>FONDO</v>
          </cell>
          <cell r="M12" t="str">
            <v>ACUERDO</v>
          </cell>
          <cell r="N12" t="str">
            <v>FINANCIACION</v>
          </cell>
        </row>
        <row r="13">
          <cell r="C13" t="str">
            <v>AUTÓNOMA</v>
          </cell>
          <cell r="E13" t="str">
            <v>BASE  1998</v>
          </cell>
          <cell r="F13" t="str">
            <v>BASE  1999</v>
          </cell>
          <cell r="G13" t="str">
            <v>1998 - 2001</v>
          </cell>
          <cell r="H13" t="str">
            <v>COBERTURA</v>
          </cell>
          <cell r="I13" t="str">
            <v>HOSPITALARIA</v>
          </cell>
          <cell r="J13" t="str">
            <v>FINANCIERA</v>
          </cell>
          <cell r="K13">
            <v>1999</v>
          </cell>
          <cell r="L13" t="str">
            <v>I. T.</v>
          </cell>
          <cell r="M13" t="str">
            <v>FARMAINDUSTRIA</v>
          </cell>
          <cell r="N13" t="str">
            <v>TOTAL</v>
          </cell>
        </row>
        <row r="16">
          <cell r="B16" t="str">
            <v>ANDALUCIA   . . . . . . . . . . . . . . . .</v>
          </cell>
          <cell r="E16">
            <v>667607880</v>
          </cell>
          <cell r="F16">
            <v>707664353</v>
          </cell>
          <cell r="G16">
            <v>4788768</v>
          </cell>
          <cell r="H16">
            <v>1915507</v>
          </cell>
          <cell r="I16">
            <v>13074252</v>
          </cell>
          <cell r="K16">
            <v>727442880</v>
          </cell>
          <cell r="L16">
            <v>7662028</v>
          </cell>
          <cell r="M16">
            <v>4698200</v>
          </cell>
          <cell r="N16">
            <v>739803108</v>
          </cell>
        </row>
        <row r="18">
          <cell r="B18" t="str">
            <v>CANARIAS     . . . . . . . . . . . . . . . . .</v>
          </cell>
          <cell r="E18">
            <v>150260078</v>
          </cell>
          <cell r="F18">
            <v>159275681</v>
          </cell>
          <cell r="G18">
            <v>1077820</v>
          </cell>
          <cell r="H18">
            <v>431129</v>
          </cell>
          <cell r="I18">
            <v>1165682</v>
          </cell>
          <cell r="K18">
            <v>161950312</v>
          </cell>
          <cell r="L18">
            <v>1724510</v>
          </cell>
          <cell r="M18">
            <v>1058200</v>
          </cell>
          <cell r="N18">
            <v>164733022</v>
          </cell>
        </row>
        <row r="20">
          <cell r="B20" t="str">
            <v xml:space="preserve">CATALUÑA    . . . . . . . . . . . . . . . . . </v>
          </cell>
          <cell r="E20">
            <v>581853143</v>
          </cell>
          <cell r="F20">
            <v>616764331</v>
          </cell>
          <cell r="G20">
            <v>4173647</v>
          </cell>
          <cell r="H20">
            <v>1669459</v>
          </cell>
          <cell r="I20">
            <v>24775592</v>
          </cell>
          <cell r="J20">
            <v>7901876</v>
          </cell>
          <cell r="K20">
            <v>655284905</v>
          </cell>
          <cell r="L20">
            <v>6677836</v>
          </cell>
          <cell r="M20">
            <v>4095000</v>
          </cell>
          <cell r="N20">
            <v>666057741</v>
          </cell>
        </row>
        <row r="22">
          <cell r="B22" t="str">
            <v>GALICIA    . . . . . . . . . . . . . . . . . . . .</v>
          </cell>
          <cell r="E22">
            <v>255375301</v>
          </cell>
          <cell r="F22">
            <v>270697819</v>
          </cell>
          <cell r="G22">
            <v>1831814</v>
          </cell>
          <cell r="H22">
            <v>732725</v>
          </cell>
          <cell r="I22">
            <v>1659960</v>
          </cell>
          <cell r="J22">
            <v>3939914</v>
          </cell>
          <cell r="K22">
            <v>278862232</v>
          </cell>
          <cell r="L22">
            <v>2930902</v>
          </cell>
          <cell r="M22">
            <v>1796600</v>
          </cell>
          <cell r="N22">
            <v>283589734</v>
          </cell>
        </row>
        <row r="24">
          <cell r="B24" t="str">
            <v>NAVARRA    . . . . . . . . . . . . . . . . . . .</v>
          </cell>
          <cell r="E24">
            <v>49661054</v>
          </cell>
          <cell r="F24">
            <v>52640717</v>
          </cell>
          <cell r="G24">
            <v>356220</v>
          </cell>
          <cell r="H24">
            <v>142488</v>
          </cell>
          <cell r="I24">
            <v>146386</v>
          </cell>
          <cell r="J24">
            <v>880330</v>
          </cell>
          <cell r="K24">
            <v>54166141</v>
          </cell>
          <cell r="L24">
            <v>569952</v>
          </cell>
          <cell r="M24">
            <v>348400</v>
          </cell>
          <cell r="N24">
            <v>55084493</v>
          </cell>
        </row>
        <row r="26">
          <cell r="B26" t="str">
            <v>PAIS  VASCO   . . . . . . . . . . . . . . . .</v>
          </cell>
          <cell r="E26">
            <v>201179433</v>
          </cell>
          <cell r="F26">
            <v>213250200</v>
          </cell>
          <cell r="G26">
            <v>1443065</v>
          </cell>
          <cell r="H26">
            <v>577226</v>
          </cell>
          <cell r="I26">
            <v>570810</v>
          </cell>
          <cell r="J26">
            <v>3177880</v>
          </cell>
          <cell r="K26">
            <v>219019181</v>
          </cell>
          <cell r="L26">
            <v>2308906</v>
          </cell>
          <cell r="M26">
            <v>1417000</v>
          </cell>
          <cell r="N26">
            <v>222745087</v>
          </cell>
        </row>
        <row r="28">
          <cell r="B28" t="str">
            <v>VALENCIA   . . . . . . . . . . . . . . . . . . . .</v>
          </cell>
          <cell r="E28">
            <v>377771340</v>
          </cell>
          <cell r="F28">
            <v>400437621</v>
          </cell>
          <cell r="G28">
            <v>2709763</v>
          </cell>
          <cell r="H28">
            <v>1083905</v>
          </cell>
          <cell r="I28">
            <v>3512946</v>
          </cell>
          <cell r="K28">
            <v>407744235</v>
          </cell>
          <cell r="L28">
            <v>4335622</v>
          </cell>
          <cell r="M28">
            <v>2659800</v>
          </cell>
          <cell r="N28">
            <v>414739657</v>
          </cell>
        </row>
        <row r="31">
          <cell r="B31" t="str">
            <v>GESTIÓN   TRANSFERIDA   . . . . .</v>
          </cell>
          <cell r="E31">
            <v>2283708229</v>
          </cell>
          <cell r="F31">
            <v>2420730722</v>
          </cell>
          <cell r="G31">
            <v>16381097</v>
          </cell>
          <cell r="H31">
            <v>6552439</v>
          </cell>
          <cell r="I31">
            <v>44905628</v>
          </cell>
          <cell r="J31">
            <v>15900000</v>
          </cell>
          <cell r="K31">
            <v>2504469886</v>
          </cell>
          <cell r="L31">
            <v>26209756</v>
          </cell>
          <cell r="M31">
            <v>16073200</v>
          </cell>
          <cell r="N31">
            <v>2546752842</v>
          </cell>
        </row>
        <row r="34">
          <cell r="B34" t="str">
            <v>GESTIÓN   NO  TRANSFERIDA  . .</v>
          </cell>
          <cell r="E34">
            <v>1425360291</v>
          </cell>
          <cell r="F34">
            <v>1510881909</v>
          </cell>
          <cell r="G34">
            <v>10118903</v>
          </cell>
          <cell r="H34">
            <v>4047561</v>
          </cell>
          <cell r="I34">
            <v>11187876</v>
          </cell>
          <cell r="J34">
            <v>5771064</v>
          </cell>
          <cell r="K34">
            <v>1542007313</v>
          </cell>
          <cell r="L34">
            <v>16190244</v>
          </cell>
          <cell r="M34">
            <v>9926800</v>
          </cell>
          <cell r="N34">
            <v>1568124357</v>
          </cell>
        </row>
        <row r="37">
          <cell r="B37" t="str">
            <v xml:space="preserve">TOTAL   SISTEMA   . . . . . . . . . . . . </v>
          </cell>
          <cell r="E37">
            <v>3709068520</v>
          </cell>
          <cell r="F37">
            <v>3931612631</v>
          </cell>
          <cell r="G37">
            <v>26500000</v>
          </cell>
          <cell r="H37">
            <v>10600000</v>
          </cell>
          <cell r="I37">
            <v>56093504</v>
          </cell>
          <cell r="J37">
            <v>21671064</v>
          </cell>
          <cell r="K37">
            <v>4046477199</v>
          </cell>
          <cell r="L37">
            <v>42400000</v>
          </cell>
          <cell r="M37">
            <v>26000000</v>
          </cell>
          <cell r="N37">
            <v>4114877199</v>
          </cell>
        </row>
      </sheetData>
      <sheetData sheetId="2" refreshError="1">
        <row r="4">
          <cell r="C4" t="str">
            <v>CUADRO    4</v>
          </cell>
        </row>
        <row r="5">
          <cell r="C5" t="str">
            <v>COMPOSICION  DE  LA  CAPACIDAD  DE  FINANCIACION  1999</v>
          </cell>
        </row>
        <row r="7">
          <cell r="D7" t="str">
            <v xml:space="preserve">                     ( Millones  de  pesetas )</v>
          </cell>
        </row>
        <row r="10">
          <cell r="C10" t="str">
            <v>CONCEPTO</v>
          </cell>
          <cell r="D10" t="str">
            <v>DOTACIONES   1999</v>
          </cell>
        </row>
        <row r="13">
          <cell r="C13" t="str">
            <v>ESCENARIO  FINANCIERO  BASE</v>
          </cell>
          <cell r="D13">
            <v>3709069</v>
          </cell>
        </row>
        <row r="14">
          <cell r="C14" t="str">
            <v>.     Crecimiento  P.I.B.  6%</v>
          </cell>
          <cell r="D14">
            <v>222544</v>
          </cell>
        </row>
        <row r="16">
          <cell r="C16" t="str">
            <v>ESCENARIO  FINANCIERO  EJERCICIO</v>
          </cell>
          <cell r="D16">
            <v>3931613</v>
          </cell>
        </row>
        <row r="17">
          <cell r="C17" t="str">
            <v>.     Financiación  Adicional  NMF</v>
          </cell>
          <cell r="D17">
            <v>26500</v>
          </cell>
        </row>
        <row r="18">
          <cell r="C18" t="str">
            <v>.     Garantía  Financiera  Cobertura Sanitaria</v>
          </cell>
          <cell r="D18">
            <v>10600</v>
          </cell>
        </row>
        <row r="19">
          <cell r="C19" t="str">
            <v>.     Fondo  Modulación  Financiera</v>
          </cell>
          <cell r="D19">
            <v>21671</v>
          </cell>
        </row>
        <row r="20">
          <cell r="C20" t="str">
            <v>.     Fondo  Asistencia  Hospitalaria</v>
          </cell>
          <cell r="D20">
            <v>56093</v>
          </cell>
        </row>
        <row r="22">
          <cell r="C22" t="str">
            <v>PRESUPUESTO  INICIAL</v>
          </cell>
          <cell r="D22">
            <v>4046477</v>
          </cell>
        </row>
        <row r="23">
          <cell r="C23" t="str">
            <v>.     Fondo  I.T.</v>
          </cell>
          <cell r="D23">
            <v>42400</v>
          </cell>
        </row>
        <row r="24">
          <cell r="C24" t="str">
            <v>.     Ahorro  Farmacia</v>
          </cell>
          <cell r="D24">
            <v>26000</v>
          </cell>
        </row>
        <row r="26">
          <cell r="C26" t="str">
            <v>CAPACIDAD  TOTAL  FINANCIACION</v>
          </cell>
          <cell r="D26">
            <v>4114877</v>
          </cell>
        </row>
      </sheetData>
      <sheetData sheetId="3" refreshError="1">
        <row r="4">
          <cell r="B4" t="str">
            <v>CUADRO    6</v>
          </cell>
        </row>
        <row r="5">
          <cell r="B5" t="str">
            <v>CAPACIDAD  TOTAL  DE  FINANCIACION  1999</v>
          </cell>
        </row>
        <row r="6">
          <cell r="B6" t="str">
            <v>DISTRIBUCION POR FONDOS</v>
          </cell>
          <cell r="N6" t="str">
            <v xml:space="preserve">              ( Miles  de  pesetas )</v>
          </cell>
        </row>
        <row r="9">
          <cell r="H9" t="str">
            <v>PRESUPUESTO  1999</v>
          </cell>
        </row>
        <row r="12">
          <cell r="C12" t="str">
            <v xml:space="preserve">COMUNIDAD  </v>
          </cell>
          <cell r="I12" t="str">
            <v>FONDO  FINALISTA</v>
          </cell>
          <cell r="P12" t="str">
            <v>CAPACIDAD</v>
          </cell>
        </row>
        <row r="13">
          <cell r="C13" t="str">
            <v>AUTÓNOMA</v>
          </cell>
          <cell r="F13" t="str">
            <v>FINANCIACION</v>
          </cell>
          <cell r="H13" t="str">
            <v>FONDO</v>
          </cell>
          <cell r="K13" t="str">
            <v>PRESUPUESTO</v>
          </cell>
          <cell r="M13" t="str">
            <v>FONDO</v>
          </cell>
          <cell r="N13" t="str">
            <v>ACUERDO</v>
          </cell>
          <cell r="P13" t="str">
            <v>FINANCIERA</v>
          </cell>
        </row>
        <row r="14">
          <cell r="F14" t="str">
            <v>BASE</v>
          </cell>
          <cell r="I14" t="str">
            <v>ASISTENCIA</v>
          </cell>
          <cell r="J14" t="str">
            <v>MODULACION</v>
          </cell>
          <cell r="M14" t="str">
            <v>I.  T.</v>
          </cell>
          <cell r="N14" t="str">
            <v>FARMAINDUSTRIA</v>
          </cell>
          <cell r="P14" t="str">
            <v>TOTAL</v>
          </cell>
        </row>
        <row r="15">
          <cell r="F15">
            <v>1998</v>
          </cell>
          <cell r="H15" t="str">
            <v>GENERAL</v>
          </cell>
          <cell r="I15" t="str">
            <v>HOSPITALARIA</v>
          </cell>
          <cell r="J15" t="str">
            <v>FINANCIERA</v>
          </cell>
          <cell r="K15" t="str">
            <v>INICIAL</v>
          </cell>
        </row>
        <row r="18">
          <cell r="B18" t="str">
            <v>ANDALUCIA   . . . . . . . . . . . . . . . .</v>
          </cell>
          <cell r="F18">
            <v>667607880</v>
          </cell>
          <cell r="H18">
            <v>714368628</v>
          </cell>
          <cell r="I18">
            <v>13074252</v>
          </cell>
          <cell r="K18">
            <v>727442880</v>
          </cell>
          <cell r="M18">
            <v>7662028</v>
          </cell>
          <cell r="N18">
            <v>4698200</v>
          </cell>
          <cell r="P18">
            <v>739803108</v>
          </cell>
        </row>
        <row r="20">
          <cell r="B20" t="str">
            <v>CANARIAS     . . . . . . . . . . . . . . . . .</v>
          </cell>
          <cell r="F20">
            <v>150260078</v>
          </cell>
          <cell r="H20">
            <v>160784630</v>
          </cell>
          <cell r="I20">
            <v>1165682</v>
          </cell>
          <cell r="K20">
            <v>161950312</v>
          </cell>
          <cell r="M20">
            <v>1724510</v>
          </cell>
          <cell r="N20">
            <v>1058200</v>
          </cell>
          <cell r="P20">
            <v>164733022</v>
          </cell>
        </row>
        <row r="22">
          <cell r="B22" t="str">
            <v xml:space="preserve">CATALUÑA    . . . . . . . . . . . . . . . . . </v>
          </cell>
          <cell r="F22">
            <v>581853143</v>
          </cell>
          <cell r="H22">
            <v>622607437</v>
          </cell>
          <cell r="I22">
            <v>24775592</v>
          </cell>
          <cell r="J22">
            <v>7901876</v>
          </cell>
          <cell r="K22">
            <v>655284905</v>
          </cell>
          <cell r="M22">
            <v>6677836</v>
          </cell>
          <cell r="N22">
            <v>4095000</v>
          </cell>
          <cell r="P22">
            <v>666057741</v>
          </cell>
        </row>
        <row r="24">
          <cell r="B24" t="str">
            <v>GALICIA    . . . . . . . . . . . . . . . . . . . .</v>
          </cell>
          <cell r="F24">
            <v>255375301</v>
          </cell>
          <cell r="H24">
            <v>273262358</v>
          </cell>
          <cell r="I24">
            <v>1659960</v>
          </cell>
          <cell r="J24">
            <v>3939914</v>
          </cell>
          <cell r="K24">
            <v>278862232</v>
          </cell>
          <cell r="M24">
            <v>2930902</v>
          </cell>
          <cell r="N24">
            <v>1796600</v>
          </cell>
          <cell r="P24">
            <v>283589734</v>
          </cell>
        </row>
        <row r="26">
          <cell r="B26" t="str">
            <v>NAVARRA    . . . . . . . . . . . . . . . . . . .</v>
          </cell>
          <cell r="F26">
            <v>49661054</v>
          </cell>
          <cell r="H26">
            <v>53139425</v>
          </cell>
          <cell r="I26">
            <v>146386</v>
          </cell>
          <cell r="J26">
            <v>880330</v>
          </cell>
          <cell r="K26">
            <v>54166141</v>
          </cell>
          <cell r="M26">
            <v>569952</v>
          </cell>
          <cell r="N26">
            <v>348400</v>
          </cell>
          <cell r="P26">
            <v>55084493</v>
          </cell>
        </row>
        <row r="28">
          <cell r="B28" t="str">
            <v>PAIS  VASCO   . . . . . . . . . . . . . . . .</v>
          </cell>
          <cell r="F28">
            <v>201179433</v>
          </cell>
          <cell r="H28">
            <v>215270491</v>
          </cell>
          <cell r="I28">
            <v>570810</v>
          </cell>
          <cell r="J28">
            <v>3177880</v>
          </cell>
          <cell r="K28">
            <v>219019181</v>
          </cell>
          <cell r="M28">
            <v>2308906</v>
          </cell>
          <cell r="N28">
            <v>1417000</v>
          </cell>
          <cell r="P28">
            <v>222745087</v>
          </cell>
        </row>
        <row r="30">
          <cell r="B30" t="str">
            <v>VALENCIA   . . . . . . . . . . . . . . . . . . . .</v>
          </cell>
          <cell r="F30">
            <v>377771340</v>
          </cell>
          <cell r="H30">
            <v>404231289</v>
          </cell>
          <cell r="I30">
            <v>3512946</v>
          </cell>
          <cell r="K30">
            <v>407744235</v>
          </cell>
          <cell r="M30">
            <v>4335622</v>
          </cell>
          <cell r="N30">
            <v>2659800</v>
          </cell>
          <cell r="P30">
            <v>414739657</v>
          </cell>
        </row>
        <row r="33">
          <cell r="B33" t="str">
            <v>GESTIÓN   TRANSFERIDA   . . . . .</v>
          </cell>
          <cell r="F33">
            <v>2283708229</v>
          </cell>
          <cell r="H33">
            <v>2443664258</v>
          </cell>
          <cell r="I33">
            <v>44905628</v>
          </cell>
          <cell r="J33">
            <v>15900000</v>
          </cell>
          <cell r="K33">
            <v>2504469886</v>
          </cell>
          <cell r="M33">
            <v>26209756</v>
          </cell>
          <cell r="N33">
            <v>16073200</v>
          </cell>
          <cell r="P33">
            <v>2546752842</v>
          </cell>
        </row>
        <row r="36">
          <cell r="B36" t="str">
            <v>GESTIÓN   NO  TRANSFERIDA  . .</v>
          </cell>
          <cell r="F36">
            <v>1425360291</v>
          </cell>
          <cell r="H36">
            <v>1525048373</v>
          </cell>
          <cell r="I36">
            <v>11187876</v>
          </cell>
          <cell r="J36">
            <v>5771064</v>
          </cell>
          <cell r="K36">
            <v>1542007313</v>
          </cell>
          <cell r="M36">
            <v>16190244</v>
          </cell>
          <cell r="N36">
            <v>9926800</v>
          </cell>
          <cell r="P36">
            <v>1568124357</v>
          </cell>
        </row>
        <row r="39">
          <cell r="B39" t="str">
            <v xml:space="preserve">TOTAL   SISTEMA   . . . . . . . . . . . . </v>
          </cell>
          <cell r="F39">
            <v>3709068520</v>
          </cell>
          <cell r="H39">
            <v>3968712631</v>
          </cell>
          <cell r="I39">
            <v>56093504</v>
          </cell>
          <cell r="J39">
            <v>21671064</v>
          </cell>
          <cell r="K39">
            <v>4046477199</v>
          </cell>
          <cell r="M39">
            <v>42400000</v>
          </cell>
          <cell r="N39">
            <v>26000000</v>
          </cell>
          <cell r="P39">
            <v>4114877199</v>
          </cell>
        </row>
      </sheetData>
      <sheetData sheetId="4" refreshError="1"/>
      <sheetData sheetId="5" refreshError="1">
        <row r="4">
          <cell r="B4" t="str">
            <v>CUADRO    9</v>
          </cell>
        </row>
        <row r="5">
          <cell r="B5" t="str">
            <v>FUENTES    DE   FINANCIACIÓN</v>
          </cell>
        </row>
        <row r="9">
          <cell r="E9" t="str">
            <v>Aportación</v>
          </cell>
          <cell r="F9" t="str">
            <v>Aportación</v>
          </cell>
          <cell r="G9" t="str">
            <v>Otros</v>
          </cell>
          <cell r="H9" t="str">
            <v>Total</v>
          </cell>
        </row>
        <row r="10">
          <cell r="E10" t="str">
            <v>S. S.</v>
          </cell>
          <cell r="F10" t="str">
            <v>Estado</v>
          </cell>
          <cell r="G10" t="str">
            <v>Ingresos</v>
          </cell>
          <cell r="H10" t="str">
            <v>Presupuesto</v>
          </cell>
        </row>
        <row r="13">
          <cell r="B13" t="str">
            <v>Importes  Totales  (  En  miles  de  Pesetas  )  ( * )</v>
          </cell>
        </row>
        <row r="16">
          <cell r="B16" t="str">
            <v xml:space="preserve">    1994   . . . . . . . . . . . . . . . . . . . . . </v>
          </cell>
          <cell r="E16">
            <v>771699894</v>
          </cell>
          <cell r="F16">
            <v>1998267941</v>
          </cell>
          <cell r="G16">
            <v>59236839</v>
          </cell>
          <cell r="H16">
            <v>2829204674</v>
          </cell>
        </row>
        <row r="17">
          <cell r="B17" t="str">
            <v xml:space="preserve">    1995   . . . . . . . . . . . . . . . . . . . . . </v>
          </cell>
          <cell r="E17">
            <v>658738367</v>
          </cell>
          <cell r="F17">
            <v>2501541626</v>
          </cell>
          <cell r="G17">
            <v>73788007</v>
          </cell>
          <cell r="H17">
            <v>3234068000</v>
          </cell>
        </row>
        <row r="18">
          <cell r="B18" t="str">
            <v xml:space="preserve">    1996   . . . . . . . . . . . . . . . . . . . . . </v>
          </cell>
          <cell r="E18">
            <v>519492762</v>
          </cell>
          <cell r="F18">
            <v>2885816910</v>
          </cell>
          <cell r="G18">
            <v>79112252</v>
          </cell>
          <cell r="H18">
            <v>3484421924</v>
          </cell>
        </row>
        <row r="19">
          <cell r="B19" t="str">
            <v xml:space="preserve">    1997   . . . . . . . . . . . . . . . . . . . . . </v>
          </cell>
          <cell r="E19">
            <v>199912876</v>
          </cell>
          <cell r="F19">
            <v>3271698560</v>
          </cell>
          <cell r="G19">
            <v>90253134</v>
          </cell>
          <cell r="H19">
            <v>3561864570</v>
          </cell>
        </row>
        <row r="20">
          <cell r="B20" t="str">
            <v xml:space="preserve">    1998   . . . . . . . . . . . . . . . . . . . . . </v>
          </cell>
          <cell r="E20">
            <v>103000000</v>
          </cell>
          <cell r="F20">
            <v>3635745131</v>
          </cell>
          <cell r="G20">
            <v>78686189</v>
          </cell>
          <cell r="H20">
            <v>3817431320</v>
          </cell>
        </row>
        <row r="21">
          <cell r="B21" t="str">
            <v xml:space="preserve">    1999   . . . . . . . . . . . . . . . . . . . . .</v>
          </cell>
          <cell r="F21">
            <v>3983186405</v>
          </cell>
          <cell r="G21">
            <v>63290794</v>
          </cell>
          <cell r="H21">
            <v>4046477199</v>
          </cell>
        </row>
        <row r="25">
          <cell r="B25" t="str">
            <v>Porcentajes   sobre   el   total   de  ingresos</v>
          </cell>
        </row>
        <row r="28">
          <cell r="B28" t="str">
            <v xml:space="preserve">    1994   . . . . . . . . . . . . . . . . . . . . . </v>
          </cell>
          <cell r="E28">
            <v>27.276213032298983</v>
          </cell>
          <cell r="F28">
            <v>70.630024026321109</v>
          </cell>
          <cell r="G28">
            <v>2.0937629413798997</v>
          </cell>
          <cell r="H28">
            <v>99.999999999999986</v>
          </cell>
        </row>
        <row r="29">
          <cell r="B29" t="str">
            <v xml:space="preserve">    1995   . . . . . . . . . . . . . . . . . . . . . </v>
          </cell>
          <cell r="E29">
            <v>20.368723446754984</v>
          </cell>
          <cell r="F29">
            <v>77.34969165768932</v>
          </cell>
          <cell r="G29">
            <v>2.2815848955556901</v>
          </cell>
          <cell r="H29">
            <v>100</v>
          </cell>
        </row>
        <row r="30">
          <cell r="B30" t="str">
            <v xml:space="preserve">    1996   . . . . . . . . . . . . . . . . . . . . . </v>
          </cell>
          <cell r="E30">
            <v>14.909008533720844</v>
          </cell>
          <cell r="F30">
            <v>82.820535886399739</v>
          </cell>
          <cell r="G30">
            <v>2.2704555798794246</v>
          </cell>
          <cell r="H30">
            <v>100</v>
          </cell>
        </row>
        <row r="31">
          <cell r="B31" t="str">
            <v xml:space="preserve">    1997   . . . . . . . . . . . . . . . . . . . . . </v>
          </cell>
          <cell r="E31">
            <v>5.6125905988615399</v>
          </cell>
          <cell r="F31">
            <v>91.85353613823672</v>
          </cell>
          <cell r="G31">
            <v>2.5358732629017391</v>
          </cell>
          <cell r="H31">
            <v>100.00200000000001</v>
          </cell>
        </row>
        <row r="32">
          <cell r="B32" t="str">
            <v xml:space="preserve">    1998   . . . . . . . . . . . . . . . . . . . . . </v>
          </cell>
          <cell r="E32">
            <v>2.6981493932941274</v>
          </cell>
          <cell r="F32">
            <v>95.24061669300707</v>
          </cell>
          <cell r="G32">
            <v>2.0612339136988065</v>
          </cell>
          <cell r="H32">
            <v>100</v>
          </cell>
        </row>
        <row r="33">
          <cell r="B33" t="str">
            <v xml:space="preserve">    1999   . . . . . . . . . . . . . . . . . . . . .</v>
          </cell>
          <cell r="E33">
            <v>0</v>
          </cell>
          <cell r="F33">
            <v>98.435903851981649</v>
          </cell>
          <cell r="G33">
            <v>1.5640961480183544</v>
          </cell>
          <cell r="H33">
            <v>100</v>
          </cell>
        </row>
        <row r="37">
          <cell r="B37" t="str">
            <v>Crecimiento   porcentual  sobre  el  ejercicio  anterior</v>
          </cell>
        </row>
        <row r="40">
          <cell r="B40" t="str">
            <v xml:space="preserve">    1994   . . . . . . . . . . . . . . . . . . . . . </v>
          </cell>
          <cell r="E40">
            <v>3.3</v>
          </cell>
          <cell r="F40">
            <v>8.81</v>
          </cell>
          <cell r="G40">
            <v>-17.260000000000002</v>
          </cell>
          <cell r="H40">
            <v>6.56</v>
          </cell>
        </row>
        <row r="41">
          <cell r="B41" t="str">
            <v xml:space="preserve">    1995   . . . . . . . . . . . . . . . . . . . . . </v>
          </cell>
          <cell r="E41">
            <v>-14.638012506970739</v>
          </cell>
          <cell r="F41">
            <v>25.185495632189586</v>
          </cell>
          <cell r="G41">
            <v>24.564389737271426</v>
          </cell>
          <cell r="H41">
            <v>14.310146230162786</v>
          </cell>
        </row>
        <row r="42">
          <cell r="B42" t="str">
            <v xml:space="preserve">    1996   . . . . . . . . . . . . . . . . . . . . . </v>
          </cell>
          <cell r="E42">
            <v>-21.138226035648529</v>
          </cell>
          <cell r="F42">
            <v>15.361538661040058</v>
          </cell>
          <cell r="G42">
            <v>7.2145967025915114</v>
          </cell>
          <cell r="H42">
            <v>7.741145949930555</v>
          </cell>
        </row>
        <row r="43">
          <cell r="B43" t="str">
            <v xml:space="preserve">    1997   . . . . . . . . . . . . . . . . . . . . . </v>
          </cell>
          <cell r="E43">
            <v>-61.517678277103691</v>
          </cell>
          <cell r="F43">
            <v>13.371660851484862</v>
          </cell>
          <cell r="G43">
            <v>14.08237247499919</v>
          </cell>
          <cell r="H43">
            <v>2.2225392816693841</v>
          </cell>
        </row>
        <row r="44">
          <cell r="B44" t="str">
            <v xml:space="preserve">    1998   . . . . . . . . . . . . . . . . . . . . . </v>
          </cell>
          <cell r="E44">
            <v>-48.477555792854488</v>
          </cell>
          <cell r="F44">
            <v>11.127142807435163</v>
          </cell>
          <cell r="G44">
            <v>-12.816114507447466</v>
          </cell>
          <cell r="H44">
            <v>7.175083301945989</v>
          </cell>
        </row>
        <row r="45">
          <cell r="B45" t="str">
            <v xml:space="preserve">    1999   . . . . . . . . . . . . . . . . . . . . .</v>
          </cell>
          <cell r="E45">
            <v>-100</v>
          </cell>
          <cell r="F45">
            <v>9.5562604495446948</v>
          </cell>
          <cell r="G45">
            <v>-19.565561880243052</v>
          </cell>
          <cell r="H45">
            <v>5.9999999947608842</v>
          </cell>
        </row>
        <row r="48">
          <cell r="B48" t="str">
            <v>( *  )   Sin  amortizaciones</v>
          </cell>
        </row>
      </sheetData>
      <sheetData sheetId="6" refreshError="1">
        <row r="4">
          <cell r="B4" t="str">
            <v>CUADRO    10</v>
          </cell>
        </row>
        <row r="5">
          <cell r="B5" t="str">
            <v>PRESUPUESTO    INICIAL   SISTEMA   1999</v>
          </cell>
        </row>
        <row r="6">
          <cell r="J6" t="str">
            <v xml:space="preserve">                 ( Miles  de  pesetas )</v>
          </cell>
        </row>
        <row r="9">
          <cell r="D9" t="str">
            <v>CLASIFICACIÓN    FUNCIONAL</v>
          </cell>
        </row>
        <row r="12">
          <cell r="B12" t="str">
            <v>CLASIFICACIÓN    ECONÓMICA</v>
          </cell>
          <cell r="G12" t="str">
            <v>Dirección  y</v>
          </cell>
          <cell r="H12" t="str">
            <v>Formación</v>
          </cell>
          <cell r="I12" t="str">
            <v>Total</v>
          </cell>
        </row>
        <row r="13">
          <cell r="E13" t="str">
            <v>Atención</v>
          </cell>
          <cell r="F13" t="str">
            <v>Atención</v>
          </cell>
          <cell r="G13" t="str">
            <v>Servicios</v>
          </cell>
          <cell r="H13" t="str">
            <v>Personal</v>
          </cell>
          <cell r="I13" t="str">
            <v>Gestión</v>
          </cell>
          <cell r="J13" t="str">
            <v>Gestión</v>
          </cell>
          <cell r="K13" t="str">
            <v>Total</v>
          </cell>
        </row>
        <row r="14">
          <cell r="E14" t="str">
            <v>Primaria</v>
          </cell>
          <cell r="F14" t="str">
            <v>Especializada</v>
          </cell>
          <cell r="G14" t="str">
            <v>Generales</v>
          </cell>
          <cell r="H14" t="str">
            <v>Sanitario</v>
          </cell>
          <cell r="I14" t="str">
            <v>No  Transferida</v>
          </cell>
          <cell r="J14" t="str">
            <v xml:space="preserve"> Transferida</v>
          </cell>
          <cell r="K14" t="str">
            <v>Sistema</v>
          </cell>
        </row>
        <row r="17">
          <cell r="B17" t="str">
            <v>Capítulo   I  (  excepto  cuotas ) . . . . . . . . . . . . .</v>
          </cell>
          <cell r="E17">
            <v>149526145</v>
          </cell>
          <cell r="F17">
            <v>400177939</v>
          </cell>
          <cell r="G17">
            <v>12159160</v>
          </cell>
          <cell r="H17">
            <v>26073055</v>
          </cell>
          <cell r="I17">
            <v>587936299</v>
          </cell>
          <cell r="K17">
            <v>587936299</v>
          </cell>
        </row>
        <row r="18">
          <cell r="B18" t="str">
            <v>Cuotas  Seguridad  Social   . . . . . . . . . . . . . . . .</v>
          </cell>
          <cell r="E18">
            <v>38854906</v>
          </cell>
          <cell r="F18">
            <v>99724342</v>
          </cell>
          <cell r="G18">
            <v>2771791</v>
          </cell>
          <cell r="H18">
            <v>7561186</v>
          </cell>
          <cell r="I18">
            <v>148912225</v>
          </cell>
          <cell r="K18">
            <v>148912225</v>
          </cell>
        </row>
        <row r="19">
          <cell r="B19" t="str">
            <v>Capítulo   I   . . . . . . . . . . . . . . . . . . . . . . . . . . . .</v>
          </cell>
          <cell r="E19">
            <v>188381051</v>
          </cell>
          <cell r="F19">
            <v>499902281</v>
          </cell>
          <cell r="G19">
            <v>14930951</v>
          </cell>
          <cell r="H19">
            <v>33634241</v>
          </cell>
          <cell r="I19">
            <v>736848524</v>
          </cell>
          <cell r="J19">
            <v>0</v>
          </cell>
          <cell r="K19">
            <v>736848524</v>
          </cell>
        </row>
        <row r="21">
          <cell r="B21" t="str">
            <v>Capítulo   II  (  excepto  conciertos ) . . . . . . . . . .</v>
          </cell>
          <cell r="E21">
            <v>25018540</v>
          </cell>
          <cell r="F21">
            <v>205700382</v>
          </cell>
          <cell r="G21">
            <v>4723509</v>
          </cell>
          <cell r="H21">
            <v>252672</v>
          </cell>
          <cell r="I21">
            <v>235695103</v>
          </cell>
          <cell r="K21">
            <v>235695103</v>
          </cell>
        </row>
        <row r="22">
          <cell r="B22" t="str">
            <v>Asistencia  Sanit. Medios  Ajenos  . . . . . . . . . . .</v>
          </cell>
          <cell r="E22">
            <v>150664</v>
          </cell>
          <cell r="F22">
            <v>158393787</v>
          </cell>
          <cell r="I22">
            <v>158544451</v>
          </cell>
          <cell r="K22">
            <v>158544451</v>
          </cell>
        </row>
        <row r="23">
          <cell r="B23" t="str">
            <v>Capítulo   I I   . .. . . . . . . . . . . . . . . . . . . . . . . . .</v>
          </cell>
          <cell r="E23">
            <v>25169204</v>
          </cell>
          <cell r="F23">
            <v>364094169</v>
          </cell>
          <cell r="G23">
            <v>4723509</v>
          </cell>
          <cell r="H23">
            <v>252672</v>
          </cell>
          <cell r="I23">
            <v>394239554</v>
          </cell>
          <cell r="J23">
            <v>0</v>
          </cell>
          <cell r="K23">
            <v>394239554</v>
          </cell>
        </row>
        <row r="25">
          <cell r="B25" t="str">
            <v>Capítulo   I I I   . .. . . . . . . . . . . . . . . . . . . . . . . .</v>
          </cell>
          <cell r="F25">
            <v>350000</v>
          </cell>
          <cell r="G25">
            <v>350000</v>
          </cell>
          <cell r="I25">
            <v>700000</v>
          </cell>
          <cell r="K25">
            <v>700000</v>
          </cell>
        </row>
        <row r="27">
          <cell r="B27" t="str">
            <v>Farmacia   . . . . . . . . . . . . . . . . . . . . . . . . . . . . .</v>
          </cell>
          <cell r="E27">
            <v>334286000</v>
          </cell>
          <cell r="I27">
            <v>334286000</v>
          </cell>
          <cell r="K27">
            <v>334286000</v>
          </cell>
        </row>
        <row r="28">
          <cell r="B28" t="str">
            <v>Transf. Corrientes  a  Adm.  Estado . . . . . . . . .</v>
          </cell>
          <cell r="I28">
            <v>0</v>
          </cell>
          <cell r="J28">
            <v>268255102</v>
          </cell>
          <cell r="K28">
            <v>268255102</v>
          </cell>
        </row>
        <row r="29">
          <cell r="B29" t="str">
            <v>Transf. Corrientes  a  la  Seg. Social . . . . . . . .</v>
          </cell>
          <cell r="G29">
            <v>4225806</v>
          </cell>
          <cell r="I29">
            <v>4225806</v>
          </cell>
          <cell r="K29">
            <v>4225806</v>
          </cell>
        </row>
        <row r="30">
          <cell r="B30" t="str">
            <v>Transf. Corrientes  a  CC. AA.   . . . . . . . . . . . .</v>
          </cell>
          <cell r="I30">
            <v>0</v>
          </cell>
          <cell r="J30">
            <v>2236214784</v>
          </cell>
          <cell r="K30">
            <v>2236214784</v>
          </cell>
        </row>
        <row r="31">
          <cell r="B31" t="str">
            <v>Resto  capítulo  IV  . . . . . . . . . . . . . . . . . . . . . .</v>
          </cell>
          <cell r="E31">
            <v>10180</v>
          </cell>
          <cell r="F31">
            <v>5299708</v>
          </cell>
          <cell r="G31">
            <v>152700</v>
          </cell>
          <cell r="I31">
            <v>5462588</v>
          </cell>
          <cell r="K31">
            <v>5462588</v>
          </cell>
        </row>
        <row r="32">
          <cell r="B32" t="str">
            <v>Capítulo   I V   . .. . . . . . . . . . . . . . . . . . . . . . . .</v>
          </cell>
          <cell r="E32">
            <v>334296180</v>
          </cell>
          <cell r="F32">
            <v>5299708</v>
          </cell>
          <cell r="G32">
            <v>4378506</v>
          </cell>
          <cell r="H32">
            <v>0</v>
          </cell>
          <cell r="I32">
            <v>343974394</v>
          </cell>
          <cell r="J32">
            <v>2504469886</v>
          </cell>
          <cell r="K32">
            <v>2848444280</v>
          </cell>
        </row>
        <row r="34">
          <cell r="B34" t="str">
            <v>Inversión  Nueva   . . . . . . . . . . . . . . . . . . . . . . .</v>
          </cell>
          <cell r="E34">
            <v>9216000</v>
          </cell>
          <cell r="F34">
            <v>8651000</v>
          </cell>
          <cell r="G34">
            <v>34000</v>
          </cell>
          <cell r="I34">
            <v>17901000</v>
          </cell>
          <cell r="K34">
            <v>17901000</v>
          </cell>
        </row>
        <row r="35">
          <cell r="B35" t="str">
            <v>Inversión  de  Reposición   . . . . . . . . . . . . . . . .</v>
          </cell>
          <cell r="E35">
            <v>4046000</v>
          </cell>
          <cell r="F35">
            <v>41069000</v>
          </cell>
          <cell r="G35">
            <v>825324</v>
          </cell>
          <cell r="I35">
            <v>45940324</v>
          </cell>
          <cell r="K35">
            <v>45940324</v>
          </cell>
        </row>
        <row r="36">
          <cell r="B36" t="str">
            <v>Capítulo   V I  . . . . . . . . . . . . . . . . . . . . . . . . . .</v>
          </cell>
          <cell r="E36">
            <v>13262000</v>
          </cell>
          <cell r="F36">
            <v>49720000</v>
          </cell>
          <cell r="G36">
            <v>859324</v>
          </cell>
          <cell r="H36">
            <v>0</v>
          </cell>
          <cell r="I36">
            <v>63841324</v>
          </cell>
          <cell r="J36">
            <v>0</v>
          </cell>
          <cell r="K36">
            <v>63841324</v>
          </cell>
        </row>
        <row r="38">
          <cell r="B38" t="str">
            <v xml:space="preserve">Transf. Capital  a  OO. AA. administrativos  . . . . </v>
          </cell>
          <cell r="F38">
            <v>500000</v>
          </cell>
          <cell r="I38">
            <v>500000</v>
          </cell>
          <cell r="K38">
            <v>500000</v>
          </cell>
        </row>
        <row r="39">
          <cell r="B39" t="str">
            <v>Transf. Capital  a  la  Seg. Social  . . . . . . . . . . .</v>
          </cell>
          <cell r="G39">
            <v>250000</v>
          </cell>
          <cell r="I39">
            <v>250000</v>
          </cell>
          <cell r="K39">
            <v>250000</v>
          </cell>
        </row>
        <row r="40">
          <cell r="B40" t="str">
            <v xml:space="preserve">Transf. Capital  a  CC. AA.   . . . . . . . . . . . . . . . </v>
          </cell>
          <cell r="F40">
            <v>500000</v>
          </cell>
          <cell r="I40">
            <v>500000</v>
          </cell>
          <cell r="K40">
            <v>500000</v>
          </cell>
        </row>
        <row r="41">
          <cell r="B41" t="str">
            <v>Transf. Cap. a  Familias, Inst. sin F. Lucro  . . .</v>
          </cell>
          <cell r="F41">
            <v>250000</v>
          </cell>
          <cell r="I41">
            <v>250000</v>
          </cell>
          <cell r="K41">
            <v>250000</v>
          </cell>
        </row>
        <row r="42">
          <cell r="B42" t="str">
            <v>Capítulo   V I I  . . . . . . . . . . . . . . . . . . . . . . . . . .</v>
          </cell>
          <cell r="E42">
            <v>0</v>
          </cell>
          <cell r="F42">
            <v>1250000</v>
          </cell>
          <cell r="G42">
            <v>250000</v>
          </cell>
          <cell r="H42">
            <v>0</v>
          </cell>
          <cell r="I42">
            <v>1500000</v>
          </cell>
          <cell r="J42">
            <v>0</v>
          </cell>
          <cell r="K42">
            <v>1500000</v>
          </cell>
        </row>
        <row r="44">
          <cell r="B44" t="str">
            <v>Capítulo   V I I I   . . . . . . . . . . . . . . . . . . . . . . . .</v>
          </cell>
          <cell r="E44">
            <v>127000</v>
          </cell>
          <cell r="F44">
            <v>576517</v>
          </cell>
          <cell r="G44">
            <v>200000</v>
          </cell>
          <cell r="I44">
            <v>903517</v>
          </cell>
          <cell r="K44">
            <v>903517</v>
          </cell>
        </row>
        <row r="47">
          <cell r="B47" t="str">
            <v>TOTAL   SISTEMA   . . . . . . . . . . . . . . . . . . . .</v>
          </cell>
          <cell r="E47">
            <v>561235435</v>
          </cell>
          <cell r="F47">
            <v>921192675</v>
          </cell>
          <cell r="G47">
            <v>25692290</v>
          </cell>
          <cell r="H47">
            <v>33886913</v>
          </cell>
          <cell r="I47">
            <v>1542007313</v>
          </cell>
          <cell r="J47">
            <v>2504469886</v>
          </cell>
          <cell r="K47">
            <v>4046477199</v>
          </cell>
        </row>
      </sheetData>
      <sheetData sheetId="7" refreshError="1">
        <row r="4">
          <cell r="B4" t="str">
            <v>CUADRO    7</v>
          </cell>
        </row>
        <row r="5">
          <cell r="B5" t="str">
            <v>DISTRIBUCIÓN  DEL  PRESUPUESTO  INICIAL  POR  COMUNIDADES  AUTÓNOMAS</v>
          </cell>
        </row>
        <row r="6">
          <cell r="B6" t="str">
            <v>GESTIÓN  TRANSFERIDA</v>
          </cell>
        </row>
        <row r="7">
          <cell r="G7" t="str">
            <v>( Miles  de  pesetas )</v>
          </cell>
        </row>
        <row r="10">
          <cell r="F10" t="str">
            <v>DIFERENCIAS</v>
          </cell>
        </row>
        <row r="12">
          <cell r="B12" t="str">
            <v>COMUNIDADES</v>
          </cell>
          <cell r="D12" t="str">
            <v>PRESUPUESTO</v>
          </cell>
          <cell r="E12" t="str">
            <v>PRESUPUESTO</v>
          </cell>
        </row>
        <row r="13">
          <cell r="B13" t="str">
            <v>AUTÓNOMAS</v>
          </cell>
          <cell r="D13" t="str">
            <v>1998</v>
          </cell>
          <cell r="E13" t="str">
            <v>1999</v>
          </cell>
          <cell r="F13" t="str">
            <v>ABSOLUTAS</v>
          </cell>
          <cell r="G13" t="str">
            <v>RELATIVAS</v>
          </cell>
        </row>
        <row r="16">
          <cell r="B16" t="str">
            <v xml:space="preserve">Andalucía  . . . . . . . . . . . . . . </v>
          </cell>
          <cell r="D16">
            <v>686266868</v>
          </cell>
          <cell r="E16">
            <v>727442880</v>
          </cell>
          <cell r="F16">
            <v>41176012</v>
          </cell>
          <cell r="G16">
            <v>5.9999999883427364</v>
          </cell>
        </row>
        <row r="18">
          <cell r="B18" t="str">
            <v>Canarias  . . . . . . . . . . . . . . .</v>
          </cell>
          <cell r="D18">
            <v>152783313</v>
          </cell>
          <cell r="E18">
            <v>161950312</v>
          </cell>
          <cell r="F18">
            <v>9166999</v>
          </cell>
          <cell r="G18">
            <v>6.0000001439947823</v>
          </cell>
        </row>
        <row r="20">
          <cell r="B20" t="str">
            <v xml:space="preserve">Cataluña  . . . . . . . . . . . . . . </v>
          </cell>
          <cell r="D20">
            <v>618193307</v>
          </cell>
          <cell r="E20">
            <v>655284905</v>
          </cell>
          <cell r="F20">
            <v>37091598</v>
          </cell>
          <cell r="G20">
            <v>5.9999999320600921</v>
          </cell>
        </row>
        <row r="22">
          <cell r="B22" t="str">
            <v>Galicia  . . . . . . . . . . . . . . .</v>
          </cell>
          <cell r="D22">
            <v>263077577</v>
          </cell>
          <cell r="E22">
            <v>278862232</v>
          </cell>
          <cell r="F22">
            <v>15784655</v>
          </cell>
          <cell r="G22">
            <v>6.0000001444440869</v>
          </cell>
        </row>
        <row r="24">
          <cell r="B24" t="str">
            <v xml:space="preserve">Navarra  . . . . . . . . . . . . . . </v>
          </cell>
          <cell r="D24">
            <v>51100133</v>
          </cell>
          <cell r="E24">
            <v>54166141</v>
          </cell>
          <cell r="F24">
            <v>3066008</v>
          </cell>
          <cell r="G24">
            <v>6.0000000391388255</v>
          </cell>
        </row>
        <row r="26">
          <cell r="B26" t="str">
            <v xml:space="preserve">Pais  Vasco  . . . . . . . . . . . . . . </v>
          </cell>
          <cell r="D26">
            <v>206621869</v>
          </cell>
          <cell r="E26">
            <v>219019181</v>
          </cell>
          <cell r="F26">
            <v>12397312</v>
          </cell>
          <cell r="G26">
            <v>5.9999999322433837</v>
          </cell>
        </row>
        <row r="28">
          <cell r="B28" t="str">
            <v xml:space="preserve">Valencia  . . . . . . . . . . . . . . </v>
          </cell>
          <cell r="D28">
            <v>384664373</v>
          </cell>
          <cell r="E28">
            <v>407744235</v>
          </cell>
          <cell r="F28">
            <v>23079862</v>
          </cell>
          <cell r="G28">
            <v>5.9999999012125897</v>
          </cell>
        </row>
        <row r="31">
          <cell r="B31" t="str">
            <v>GESTIÓN   TRANSFERIDA  . .</v>
          </cell>
          <cell r="D31">
            <v>2362707440</v>
          </cell>
          <cell r="E31">
            <v>2504469886</v>
          </cell>
          <cell r="F31">
            <v>141762446</v>
          </cell>
          <cell r="G31">
            <v>5.9999999830702535</v>
          </cell>
        </row>
        <row r="34">
          <cell r="B34" t="str">
            <v xml:space="preserve">Gestión  Directa  . . . . . . . . . . . </v>
          </cell>
          <cell r="D34">
            <v>1435051904</v>
          </cell>
          <cell r="E34">
            <v>1521155018</v>
          </cell>
          <cell r="F34">
            <v>86103114</v>
          </cell>
          <cell r="G34">
            <v>5.9999999832758704</v>
          </cell>
        </row>
        <row r="36">
          <cell r="B36" t="str">
            <v>Centros  Nacionales  . . . . . . . . .</v>
          </cell>
          <cell r="D36">
            <v>11693358</v>
          </cell>
          <cell r="E36">
            <v>12394959</v>
          </cell>
          <cell r="F36">
            <v>701601</v>
          </cell>
          <cell r="G36">
            <v>5.9999958951055845</v>
          </cell>
        </row>
        <row r="38">
          <cell r="B38" t="str">
            <v>Fondo  Sanitario  . . . . . . . . . . . .</v>
          </cell>
          <cell r="D38">
            <v>7978618</v>
          </cell>
          <cell r="E38">
            <v>8457335</v>
          </cell>
          <cell r="F38">
            <v>478717</v>
          </cell>
          <cell r="G38">
            <v>5.9999989973200911</v>
          </cell>
        </row>
        <row r="41">
          <cell r="B41" t="str">
            <v xml:space="preserve">GESTIÓN  DIRECTA  . . . . . . . </v>
          </cell>
          <cell r="D41">
            <v>1454723880</v>
          </cell>
          <cell r="E41">
            <v>1542007313</v>
          </cell>
          <cell r="F41">
            <v>87283433</v>
          </cell>
          <cell r="G41">
            <v>6.0000000137483198</v>
          </cell>
        </row>
        <row r="44">
          <cell r="B44" t="str">
            <v xml:space="preserve">TOTAL  . . . . . . . . . . . . </v>
          </cell>
          <cell r="D44">
            <v>3817431320</v>
          </cell>
          <cell r="E44">
            <v>4046477199</v>
          </cell>
          <cell r="F44">
            <v>229045879</v>
          </cell>
          <cell r="G44">
            <v>5.9999999947608842</v>
          </cell>
        </row>
      </sheetData>
      <sheetData sheetId="8" refreshError="1">
        <row r="4">
          <cell r="B4" t="str">
            <v>CUADRO    11</v>
          </cell>
        </row>
        <row r="5">
          <cell r="B5" t="str">
            <v>PRESUPUESTO   INICIAL   Y  LIQUIDADO   DEL  SISTEMA    ( 1988 - 1999 )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1988   . . . . . . . . . . . . . . </v>
          </cell>
          <cell r="D14">
            <v>1350682</v>
          </cell>
          <cell r="E14">
            <v>1497547</v>
          </cell>
          <cell r="F14">
            <v>1497547</v>
          </cell>
        </row>
        <row r="15">
          <cell r="B15" t="str">
            <v xml:space="preserve">1989   . . . . . . . . . . . . . . </v>
          </cell>
          <cell r="D15">
            <v>1574005</v>
          </cell>
          <cell r="E15">
            <v>1795841</v>
          </cell>
          <cell r="F15">
            <v>1795841</v>
          </cell>
        </row>
        <row r="16">
          <cell r="B16" t="str">
            <v xml:space="preserve">1990   . . . . . . . . . . . . . . </v>
          </cell>
          <cell r="D16">
            <v>1851144</v>
          </cell>
          <cell r="E16">
            <v>2065984</v>
          </cell>
          <cell r="F16">
            <v>2065984</v>
          </cell>
        </row>
        <row r="17">
          <cell r="B17" t="str">
            <v xml:space="preserve">1991   . . . . . . . . . . . . . . </v>
          </cell>
          <cell r="D17">
            <v>2108863</v>
          </cell>
          <cell r="E17">
            <v>2259351</v>
          </cell>
          <cell r="F17">
            <v>2259351</v>
          </cell>
        </row>
        <row r="18">
          <cell r="B18" t="str">
            <v xml:space="preserve">1992   . . . . . . . . . . . . . . </v>
          </cell>
          <cell r="D18">
            <v>2389141</v>
          </cell>
          <cell r="E18">
            <v>2845265</v>
          </cell>
          <cell r="F18">
            <v>2564707</v>
          </cell>
        </row>
        <row r="19">
          <cell r="B19" t="str">
            <v xml:space="preserve">1993   . . . . . . . . . . . . . . </v>
          </cell>
          <cell r="D19">
            <v>2671321</v>
          </cell>
          <cell r="E19">
            <v>2991052</v>
          </cell>
          <cell r="F19">
            <v>2850770</v>
          </cell>
        </row>
        <row r="20">
          <cell r="B20" t="str">
            <v xml:space="preserve">1994   . . . . . . . . . . . . . . </v>
          </cell>
          <cell r="D20">
            <v>2845480</v>
          </cell>
          <cell r="E20">
            <v>3225516</v>
          </cell>
          <cell r="F20">
            <v>2940525</v>
          </cell>
        </row>
        <row r="21">
          <cell r="B21" t="str">
            <v xml:space="preserve">1995   . . . . . . . . . . . . . . </v>
          </cell>
          <cell r="D21">
            <v>3234068</v>
          </cell>
          <cell r="E21">
            <v>3314456</v>
          </cell>
          <cell r="F21">
            <v>3256570</v>
          </cell>
        </row>
        <row r="22">
          <cell r="B22" t="str">
            <v xml:space="preserve">1996   . . . . . . . . . . . . . . </v>
          </cell>
          <cell r="D22">
            <v>3484422</v>
          </cell>
          <cell r="E22">
            <v>3526045</v>
          </cell>
          <cell r="F22">
            <v>3443159</v>
          </cell>
        </row>
        <row r="23">
          <cell r="B23" t="str">
            <v xml:space="preserve">1997   . . . . . . . . . . . . . . </v>
          </cell>
          <cell r="D23">
            <v>3561865</v>
          </cell>
          <cell r="E23">
            <v>3591551</v>
          </cell>
          <cell r="F23">
            <v>3591551</v>
          </cell>
        </row>
        <row r="24">
          <cell r="B24" t="str">
            <v xml:space="preserve">1998   . . . . . . . . . . . . . . </v>
          </cell>
          <cell r="D24">
            <v>3817431</v>
          </cell>
          <cell r="E24">
            <v>3910939</v>
          </cell>
          <cell r="F24">
            <v>3910939</v>
          </cell>
        </row>
        <row r="25">
          <cell r="B25" t="str">
            <v xml:space="preserve">1999   . . . . . . . . . . . . . . </v>
          </cell>
          <cell r="D25">
            <v>4046477</v>
          </cell>
        </row>
        <row r="28">
          <cell r="B28" t="str">
            <v xml:space="preserve">   Notas  :</v>
          </cell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9" refreshError="1">
        <row r="4">
          <cell r="B4" t="str">
            <v>CUADRO    12</v>
          </cell>
        </row>
        <row r="5">
          <cell r="B5" t="str">
            <v>PRESUPUESTO   INICIAL   Y  LIQUIDADO  -  INSALUD  NO  TRANSFERIDO  ( 1991 - 1999 )</v>
          </cell>
        </row>
        <row r="7">
          <cell r="F7" t="str">
            <v xml:space="preserve">              ( Millones  de  pesetas )</v>
          </cell>
        </row>
        <row r="10">
          <cell r="D10" t="str">
            <v>Presupuesto</v>
          </cell>
          <cell r="E10" t="str">
            <v>Presupuesto  Liquidado</v>
          </cell>
          <cell r="F10" t="str">
            <v>Presupuesto  Liquidado</v>
          </cell>
        </row>
        <row r="11">
          <cell r="B11" t="str">
            <v>Ejercicio</v>
          </cell>
          <cell r="D11" t="str">
            <v>Inicial</v>
          </cell>
          <cell r="E11" t="str">
            <v>(  Con  plan  de  saneamiento )</v>
          </cell>
          <cell r="F11" t="str">
            <v>(  Sin  plan  de  saneamiento )</v>
          </cell>
        </row>
        <row r="14">
          <cell r="B14" t="str">
            <v xml:space="preserve">1991   . . . . . . . . . . . . . . </v>
          </cell>
          <cell r="D14">
            <v>927518</v>
          </cell>
          <cell r="E14">
            <v>1004554</v>
          </cell>
          <cell r="F14">
            <v>1004554</v>
          </cell>
        </row>
        <row r="15">
          <cell r="B15" t="str">
            <v xml:space="preserve">1992   . . . . . . . . . . . . . . </v>
          </cell>
          <cell r="D15">
            <v>1058326</v>
          </cell>
          <cell r="E15">
            <v>1272050</v>
          </cell>
          <cell r="F15">
            <v>1146157</v>
          </cell>
        </row>
        <row r="16">
          <cell r="B16" t="str">
            <v xml:space="preserve">1993   . . . . . . . . . . . . . . </v>
          </cell>
          <cell r="D16">
            <v>1182909</v>
          </cell>
          <cell r="E16">
            <v>1290100</v>
          </cell>
          <cell r="F16">
            <v>1227154</v>
          </cell>
        </row>
        <row r="17">
          <cell r="B17" t="str">
            <v xml:space="preserve">1994   . . . . . . . . . . . . . . </v>
          </cell>
          <cell r="D17">
            <v>1254079</v>
          </cell>
          <cell r="E17">
            <v>1280811</v>
          </cell>
          <cell r="F17">
            <v>1162919</v>
          </cell>
        </row>
        <row r="18">
          <cell r="B18" t="str">
            <v xml:space="preserve">1995   . . . . . . . . . . . . . . </v>
          </cell>
          <cell r="D18">
            <v>1277961</v>
          </cell>
          <cell r="E18">
            <v>1295243</v>
          </cell>
          <cell r="F18">
            <v>1273637</v>
          </cell>
        </row>
        <row r="19">
          <cell r="B19" t="str">
            <v xml:space="preserve">1996   . . . . . . . . . . . . . . </v>
          </cell>
          <cell r="D19">
            <v>1352433</v>
          </cell>
          <cell r="E19">
            <v>1385449</v>
          </cell>
          <cell r="F19">
            <v>1354512</v>
          </cell>
        </row>
        <row r="20">
          <cell r="B20" t="str">
            <v xml:space="preserve">1997   . . . . . . . . . . . . . . </v>
          </cell>
          <cell r="D20">
            <v>1373802</v>
          </cell>
          <cell r="E20">
            <v>1394043</v>
          </cell>
          <cell r="F20">
            <v>1394043</v>
          </cell>
        </row>
        <row r="21">
          <cell r="B21" t="str">
            <v xml:space="preserve">1998   . . . . . . . . . . . . . . </v>
          </cell>
          <cell r="D21">
            <v>1454724</v>
          </cell>
          <cell r="E21">
            <v>1507068</v>
          </cell>
          <cell r="F21">
            <v>1507068</v>
          </cell>
        </row>
        <row r="22">
          <cell r="B22" t="str">
            <v xml:space="preserve">1999   . . . . . . . . . . . . . . </v>
          </cell>
          <cell r="D22">
            <v>1542007</v>
          </cell>
        </row>
        <row r="25">
          <cell r="B25" t="str">
            <v xml:space="preserve">   Notas  :</v>
          </cell>
          <cell r="C25" t="str">
            <v>A  partir  del  Presupuesto  Inicial  de  1995 y el Presupuesto  Liquidado  de  1994 ( con y sin saneamiento )</v>
          </cell>
        </row>
        <row r="26">
          <cell r="C26" t="str">
            <v>no se incluye  la  Comunidad  Autónoma  de  Canarias.</v>
          </cell>
        </row>
        <row r="28">
          <cell r="C28" t="str">
            <v xml:space="preserve">El  Presupuesto  Inicial  de  1995  incluye  la  compensación  de  desequilibrios  interterritoriales,  con  el  fin  </v>
          </cell>
        </row>
        <row r="29">
          <cell r="C29" t="str">
            <v>de que la comparación  sea  homogénea.</v>
          </cell>
        </row>
        <row r="31">
          <cell r="C31" t="str">
            <v xml:space="preserve">El  Presupuesto  Inicial  para 1996  se  corresponde con el Presupuesto  prorrogado  de  1995, más  el  </v>
          </cell>
        </row>
        <row r="32">
          <cell r="C32" t="str">
            <v>suplemento de crédito  aprobado  por  Real Decreto - Ley  1 / 1996, de 19  de  enero,  y  el  suplemento</v>
          </cell>
        </row>
        <row r="33">
          <cell r="C33" t="str">
            <v>de  crédito  destinado  a  la  compensación  de  desequilibrios  interterritoriales.</v>
          </cell>
        </row>
        <row r="35">
          <cell r="C35" t="str">
            <v>La liquidación de 1998 es provisional.</v>
          </cell>
        </row>
      </sheetData>
      <sheetData sheetId="10" refreshError="1">
        <row r="4">
          <cell r="B4" t="str">
            <v>CUADRO    13</v>
          </cell>
        </row>
        <row r="5">
          <cell r="B5" t="str">
            <v>COMPARACIÓN  DEL  PRESUPUESTO  INICIAL  -  INSALUD   NO  TRANSFERIDO  ( 1998 - 1999 )</v>
          </cell>
        </row>
        <row r="6">
          <cell r="B6" t="str">
            <v>ESTRUCTURA   FUNCIONAL</v>
          </cell>
          <cell r="I6" t="str">
            <v xml:space="preserve">            ( Miles  de  pesetas )</v>
          </cell>
        </row>
        <row r="9">
          <cell r="F9" t="str">
            <v>Año  1998</v>
          </cell>
          <cell r="H9" t="str">
            <v>Año  1999</v>
          </cell>
          <cell r="J9" t="str">
            <v>Tasa</v>
          </cell>
        </row>
        <row r="10">
          <cell r="J10" t="str">
            <v>de</v>
          </cell>
        </row>
        <row r="11">
          <cell r="B11" t="str">
            <v>SUBFUNCIONES</v>
          </cell>
          <cell r="J11" t="str">
            <v>Variación</v>
          </cell>
        </row>
        <row r="12">
          <cell r="F12" t="str">
            <v>Presupuesto</v>
          </cell>
          <cell r="H12" t="str">
            <v>Presupuesto</v>
          </cell>
          <cell r="J12" t="str">
            <v>1999 / 1998</v>
          </cell>
        </row>
        <row r="13">
          <cell r="D13">
            <v>0</v>
          </cell>
          <cell r="F13" t="str">
            <v>Inicial</v>
          </cell>
          <cell r="G13" t="str">
            <v>%</v>
          </cell>
          <cell r="H13" t="str">
            <v>Inicial</v>
          </cell>
          <cell r="I13" t="str">
            <v>%</v>
          </cell>
          <cell r="J13" t="str">
            <v>%</v>
          </cell>
        </row>
        <row r="16">
          <cell r="B16" t="str">
            <v>21.  Atención   primaria  de  salud   . . . . . . . . . . . . . . . . . . . . .</v>
          </cell>
          <cell r="F16">
            <v>523921201</v>
          </cell>
          <cell r="G16">
            <v>36.015164678536792</v>
          </cell>
          <cell r="H16">
            <v>561235435</v>
          </cell>
          <cell r="I16">
            <v>36.396418503885528</v>
          </cell>
          <cell r="J16">
            <v>7.1221080438773896</v>
          </cell>
        </row>
        <row r="18">
          <cell r="B18" t="str">
            <v>22.  Atención   especializada  . . . . . . . . . . . . . . . . . . . . . . . . .</v>
          </cell>
          <cell r="F18">
            <v>873878739</v>
          </cell>
          <cell r="G18">
            <v>60.071794449404379</v>
          </cell>
          <cell r="H18">
            <v>921192675</v>
          </cell>
          <cell r="I18">
            <v>59.729838276629501</v>
          </cell>
          <cell r="J18">
            <v>5.4142450077389981</v>
          </cell>
        </row>
        <row r="20">
          <cell r="B20" t="str">
            <v>25.  Administración  y  servicios  generales  . . . . . . . . . . . . . . .</v>
          </cell>
          <cell r="F20">
            <v>19671644</v>
          </cell>
          <cell r="G20">
            <v>1.3522596466897896</v>
          </cell>
          <cell r="H20">
            <v>25692290</v>
          </cell>
          <cell r="I20">
            <v>1.6661587648384906</v>
          </cell>
          <cell r="J20">
            <v>30.605708399359003</v>
          </cell>
        </row>
        <row r="22">
          <cell r="B22" t="str">
            <v>26.  Formación  personal  sanitario   . . . . . . . . . . . . . . . . . . . . .</v>
          </cell>
          <cell r="F22">
            <v>33055250</v>
          </cell>
          <cell r="G22">
            <v>2.2722697038561024</v>
          </cell>
          <cell r="H22">
            <v>33886913</v>
          </cell>
          <cell r="I22">
            <v>2.1975844546464871</v>
          </cell>
          <cell r="J22">
            <v>2.5159785510622328</v>
          </cell>
        </row>
        <row r="24">
          <cell r="B24" t="str">
            <v>46.  Control interno y contabilidad   . . . . . . . . . . . . . .</v>
          </cell>
          <cell r="F24">
            <v>4197046</v>
          </cell>
          <cell r="G24">
            <v>0.2885115215129348</v>
          </cell>
          <cell r="I24">
            <v>0</v>
          </cell>
          <cell r="J24">
            <v>-100</v>
          </cell>
        </row>
        <row r="27">
          <cell r="B27" t="str">
            <v>INSALUD   GESTIÓN  NO  TRANSFERIDA    . . . . . . . . . . . . . .</v>
          </cell>
          <cell r="F27">
            <v>1454723880</v>
          </cell>
          <cell r="G27">
            <v>99.999999999999986</v>
          </cell>
          <cell r="H27">
            <v>1542007313</v>
          </cell>
          <cell r="I27">
            <v>100.00000000000001</v>
          </cell>
          <cell r="J27">
            <v>6.0000000137483198</v>
          </cell>
        </row>
      </sheetData>
      <sheetData sheetId="11" refreshError="1">
        <row r="4">
          <cell r="B4" t="str">
            <v>CUADRO    14</v>
          </cell>
        </row>
        <row r="5">
          <cell r="B5" t="str">
            <v>COMPARACIÓN  DEL  PRESUPUESTO  INICIAL  -  INSALUD  NO  TRANSFERIDO  ( 1998 - 1999 )</v>
          </cell>
        </row>
        <row r="6">
          <cell r="B6" t="str">
            <v>ESTRUCTURA  ECONÓMICA</v>
          </cell>
          <cell r="H6" t="str">
            <v xml:space="preserve">                 ( Miles  de  pesetas )</v>
          </cell>
        </row>
        <row r="9">
          <cell r="E9" t="str">
            <v>Año  1998</v>
          </cell>
          <cell r="G9" t="str">
            <v>Año  1999</v>
          </cell>
          <cell r="I9" t="str">
            <v>Tasa</v>
          </cell>
          <cell r="J9" t="str">
            <v>Tasa</v>
          </cell>
        </row>
        <row r="10">
          <cell r="I10" t="str">
            <v>de</v>
          </cell>
          <cell r="J10" t="str">
            <v>de</v>
          </cell>
        </row>
        <row r="11">
          <cell r="C11" t="str">
            <v>CAPÍTULOS</v>
          </cell>
          <cell r="I11" t="str">
            <v>variación</v>
          </cell>
          <cell r="J11" t="str">
            <v>Variación</v>
          </cell>
        </row>
        <row r="12">
          <cell r="E12" t="str">
            <v>Presupuesto</v>
          </cell>
          <cell r="G12" t="str">
            <v>Presupuesto</v>
          </cell>
          <cell r="I12" t="str">
            <v>1999 /  1997</v>
          </cell>
          <cell r="J12" t="str">
            <v>1999 / 1998</v>
          </cell>
        </row>
        <row r="13">
          <cell r="E13" t="str">
            <v>Inicial</v>
          </cell>
          <cell r="F13" t="str">
            <v>%</v>
          </cell>
          <cell r="G13" t="str">
            <v>Inicial</v>
          </cell>
          <cell r="H13" t="str">
            <v>%</v>
          </cell>
          <cell r="I13" t="str">
            <v>%</v>
          </cell>
          <cell r="J13" t="str">
            <v>%</v>
          </cell>
        </row>
        <row r="16">
          <cell r="B16" t="str">
            <v>Capítulo   I  (  excepto  cuotas ) . . . . . . . . . . . . .</v>
          </cell>
          <cell r="E16">
            <v>565392237</v>
          </cell>
          <cell r="F16">
            <v>38.86094870498723</v>
          </cell>
          <cell r="G16">
            <v>587936299</v>
          </cell>
          <cell r="H16">
            <v>38.122983832719996</v>
          </cell>
          <cell r="I16">
            <v>1153328612.9839325</v>
          </cell>
          <cell r="J16">
            <v>3.9873313647919701</v>
          </cell>
        </row>
        <row r="17">
          <cell r="B17" t="str">
            <v>Cuotas  Seguridad  Social   . . . . . . . . . . . . . . . .</v>
          </cell>
          <cell r="E17">
            <v>143250258</v>
          </cell>
          <cell r="F17">
            <v>9.8472473002917926</v>
          </cell>
          <cell r="G17">
            <v>148912225</v>
          </cell>
          <cell r="H17">
            <v>9.6570375344257524</v>
          </cell>
          <cell r="I17">
            <v>292162502.50428486</v>
          </cell>
          <cell r="J17">
            <v>3.9525003857235674</v>
          </cell>
        </row>
        <row r="18">
          <cell r="B18" t="str">
            <v>Capítulo   I   . . . . . . . . . . . . . . . . . . . . . . . . . . . .</v>
          </cell>
          <cell r="E18">
            <v>708642495</v>
          </cell>
          <cell r="F18">
            <v>48.708196005279021</v>
          </cell>
          <cell r="G18">
            <v>736848524</v>
          </cell>
          <cell r="H18">
            <v>47.78002136714575</v>
          </cell>
          <cell r="I18">
            <v>1445491115.4882174</v>
          </cell>
          <cell r="J18">
            <v>3.9802903719455855</v>
          </cell>
        </row>
        <row r="20">
          <cell r="B20" t="str">
            <v>Capítulo   II  (  excepto  conciertos ) . . . . . . . . . .</v>
          </cell>
          <cell r="E20">
            <v>228295392</v>
          </cell>
          <cell r="F20">
            <v>15.693383131924666</v>
          </cell>
          <cell r="G20">
            <v>235695103</v>
          </cell>
          <cell r="H20">
            <v>15.289953645352783</v>
          </cell>
          <cell r="I20">
            <v>463990525.98333675</v>
          </cell>
          <cell r="J20">
            <v>3.2412879362891545</v>
          </cell>
        </row>
        <row r="21">
          <cell r="B21" t="str">
            <v>Asistencia  Sanit. Medios  Ajenos  . . . . . . . . . . .</v>
          </cell>
          <cell r="E21">
            <v>145705476</v>
          </cell>
          <cell r="F21">
            <v>10.016022834518946</v>
          </cell>
          <cell r="G21">
            <v>158544451</v>
          </cell>
          <cell r="H21">
            <v>10.281692548626713</v>
          </cell>
          <cell r="I21">
            <v>304249947.29771537</v>
          </cell>
          <cell r="J21">
            <v>8.8115940131172579</v>
          </cell>
        </row>
        <row r="22">
          <cell r="B22" t="str">
            <v>Capítulo   I I   . .. . . . . . . . . . . . . . . . . . . . . . . . .</v>
          </cell>
          <cell r="E22">
            <v>374000868</v>
          </cell>
          <cell r="F22">
            <v>25.709405966443612</v>
          </cell>
          <cell r="G22">
            <v>394239554</v>
          </cell>
          <cell r="H22">
            <v>25.571646193979497</v>
          </cell>
          <cell r="I22">
            <v>768240473.28105211</v>
          </cell>
          <cell r="J22">
            <v>5.4114008099040092</v>
          </cell>
        </row>
        <row r="24">
          <cell r="B24" t="str">
            <v>Capítulo   I I I   . .. . . . . . . . . . . . . . . . . . . . . . . .</v>
          </cell>
          <cell r="E24">
            <v>700000</v>
          </cell>
          <cell r="F24">
            <v>4.8119097350625743E-2</v>
          </cell>
          <cell r="G24">
            <v>700000</v>
          </cell>
          <cell r="H24">
            <v>4.539537485319306E-2</v>
          </cell>
          <cell r="I24">
            <v>1400000.0935144722</v>
          </cell>
          <cell r="J24">
            <v>0</v>
          </cell>
        </row>
        <row r="26">
          <cell r="B26" t="str">
            <v>Farmacia   . . . . . . . . . . . . . . . . . . . . . . . . . . . . .</v>
          </cell>
          <cell r="E26">
            <v>308099000</v>
          </cell>
          <cell r="F26">
            <v>21.179208249472058</v>
          </cell>
          <cell r="G26">
            <v>334286000</v>
          </cell>
          <cell r="H26">
            <v>21.67862611167785</v>
          </cell>
          <cell r="I26">
            <v>642385042.85783434</v>
          </cell>
          <cell r="J26">
            <v>8.4995407320374312</v>
          </cell>
        </row>
        <row r="27">
          <cell r="B27" t="str">
            <v>Transf. Corrientes  a  la  Seg. Social . . . . . . . .</v>
          </cell>
          <cell r="F27">
            <v>0</v>
          </cell>
          <cell r="G27">
            <v>4225806</v>
          </cell>
          <cell r="H27">
            <v>0.27404578203838903</v>
          </cell>
          <cell r="I27">
            <v>4225806.2740457822</v>
          </cell>
          <cell r="J27">
            <v>0</v>
          </cell>
        </row>
        <row r="28">
          <cell r="B28" t="str">
            <v>Resto  capítulo  IV  . . . . . . . . . . . . . . . . . . . . . .</v>
          </cell>
          <cell r="E28">
            <v>6160000</v>
          </cell>
          <cell r="F28">
            <v>0.4234480566855065</v>
          </cell>
          <cell r="G28">
            <v>5462588</v>
          </cell>
          <cell r="H28">
            <v>0.3542517570407917</v>
          </cell>
          <cell r="I28">
            <v>11622588.777699813</v>
          </cell>
          <cell r="J28">
            <v>-11.321623376623378</v>
          </cell>
        </row>
        <row r="29">
          <cell r="B29" t="str">
            <v>Capítulo   I V   . .. . . . . . . . . . . . . . . . . . . . . . . .</v>
          </cell>
          <cell r="E29">
            <v>314259000</v>
          </cell>
          <cell r="F29">
            <v>21.602656306157563</v>
          </cell>
          <cell r="G29">
            <v>343974394</v>
          </cell>
          <cell r="H29">
            <v>22.301923650757033</v>
          </cell>
          <cell r="I29">
            <v>658233437.90957999</v>
          </cell>
          <cell r="J29">
            <v>9.4557018255642618</v>
          </cell>
        </row>
        <row r="31">
          <cell r="B31" t="str">
            <v>Inversión  Nueva   . . . . . . . . . . . . . . . . . . . . . . .</v>
          </cell>
          <cell r="E31">
            <v>20244000</v>
          </cell>
          <cell r="F31">
            <v>1.3916042953800964</v>
          </cell>
          <cell r="G31">
            <v>17901000</v>
          </cell>
          <cell r="H31">
            <v>1.1608894360671558</v>
          </cell>
          <cell r="I31">
            <v>38145002.552493736</v>
          </cell>
          <cell r="J31">
            <v>-11.573799644339061</v>
          </cell>
        </row>
        <row r="32">
          <cell r="B32" t="str">
            <v>Inversión  de  Reposición   . . . . . . . . . . . . . . . .</v>
          </cell>
          <cell r="E32">
            <v>33849000</v>
          </cell>
          <cell r="F32">
            <v>2.3268333231733296</v>
          </cell>
          <cell r="G32">
            <v>45940324</v>
          </cell>
          <cell r="H32">
            <v>2.9792546126530595</v>
          </cell>
          <cell r="I32">
            <v>79789329.306087941</v>
          </cell>
          <cell r="J32">
            <v>35.721362521787938</v>
          </cell>
        </row>
        <row r="33">
          <cell r="B33" t="str">
            <v>Capítulo   V I  . . . . . . . . . . . . . . . . . . . . . . . . . .</v>
          </cell>
          <cell r="E33">
            <v>54093000</v>
          </cell>
          <cell r="F33">
            <v>3.718437618553426</v>
          </cell>
          <cell r="G33">
            <v>63841324</v>
          </cell>
          <cell r="H33">
            <v>4.1401440487202148</v>
          </cell>
          <cell r="I33">
            <v>117934331.85858168</v>
          </cell>
          <cell r="J33">
            <v>18.021414970513746</v>
          </cell>
        </row>
        <row r="35">
          <cell r="B35" t="str">
            <v xml:space="preserve">Transf. Capital  a  OO. AA.  Administrativos  . . . </v>
          </cell>
          <cell r="G35">
            <v>500000</v>
          </cell>
          <cell r="H35">
            <v>3.2425267752280759E-2</v>
          </cell>
        </row>
        <row r="36">
          <cell r="B36" t="str">
            <v xml:space="preserve">Transf. Capital  a  la  Seguridad  Social  . . . . . . . </v>
          </cell>
          <cell r="F36">
            <v>0</v>
          </cell>
          <cell r="G36">
            <v>250000</v>
          </cell>
          <cell r="H36">
            <v>1.621263387614038E-2</v>
          </cell>
          <cell r="I36">
            <v>250000.01621263387</v>
          </cell>
          <cell r="J36">
            <v>0</v>
          </cell>
        </row>
        <row r="37">
          <cell r="B37" t="str">
            <v xml:space="preserve">Transf. Cap. Soc. Merc. Estatales, EE y O.P. . </v>
          </cell>
          <cell r="E37">
            <v>1275000</v>
          </cell>
          <cell r="F37">
            <v>9.5645498745782598E-2</v>
          </cell>
          <cell r="H37">
            <v>0</v>
          </cell>
          <cell r="I37">
            <v>1275000.0956454987</v>
          </cell>
          <cell r="J37">
            <v>-100</v>
          </cell>
        </row>
        <row r="38">
          <cell r="B38" t="str">
            <v xml:space="preserve">Transf. Capital  a  CC. AA.   . . . . . . . . . . . . . . . </v>
          </cell>
          <cell r="E38">
            <v>350000</v>
          </cell>
          <cell r="F38">
            <v>2.4059548675312872E-2</v>
          </cell>
          <cell r="G38">
            <v>500000</v>
          </cell>
          <cell r="H38">
            <v>3.2425267752280759E-2</v>
          </cell>
          <cell r="I38">
            <v>850000.05648481648</v>
          </cell>
          <cell r="J38">
            <v>42.857142857142861</v>
          </cell>
        </row>
        <row r="39">
          <cell r="B39" t="str">
            <v>Transf. Cap. a  Familias, Inst. sin F. Lucro  . . .</v>
          </cell>
          <cell r="E39">
            <v>500000</v>
          </cell>
          <cell r="F39">
            <v>3.4370783821875535E-2</v>
          </cell>
          <cell r="G39">
            <v>250000</v>
          </cell>
          <cell r="H39">
            <v>1.621263387614038E-2</v>
          </cell>
          <cell r="I39">
            <v>750000.05058341776</v>
          </cell>
          <cell r="J39">
            <v>-50</v>
          </cell>
        </row>
        <row r="40">
          <cell r="B40" t="str">
            <v>Capítulo   V I I  . . . . . . . . . . . . . . . . . . . . . . . . . .</v>
          </cell>
          <cell r="E40">
            <v>2125000</v>
          </cell>
          <cell r="F40">
            <v>0.154075831242971</v>
          </cell>
          <cell r="G40">
            <v>1500000</v>
          </cell>
          <cell r="H40">
            <v>9.7275803256842291E-2</v>
          </cell>
          <cell r="I40">
            <v>3125000.2189263664</v>
          </cell>
          <cell r="J40">
            <v>-29.411764705882348</v>
          </cell>
        </row>
        <row r="42">
          <cell r="B42" t="str">
            <v>Capítulo   V I I I   . . . . . . . . . . . . . . . . . . . . . . . .</v>
          </cell>
          <cell r="E42">
            <v>903517</v>
          </cell>
          <cell r="F42">
            <v>6.2109174972779034E-2</v>
          </cell>
          <cell r="G42">
            <v>903517</v>
          </cell>
          <cell r="H42">
            <v>5.8593561287474907E-2</v>
          </cell>
          <cell r="I42">
            <v>1807034.1207027363</v>
          </cell>
          <cell r="J42">
            <v>0</v>
          </cell>
        </row>
        <row r="45">
          <cell r="B45" t="str">
            <v xml:space="preserve">INSALUD  GESTIÓN  NO  TRANSFERIDA  . . </v>
          </cell>
          <cell r="E45">
            <v>1454723880</v>
          </cell>
          <cell r="F45">
            <v>100.003</v>
          </cell>
          <cell r="G45">
            <v>1542007313</v>
          </cell>
          <cell r="H45">
            <v>99.995000000000005</v>
          </cell>
          <cell r="I45">
            <v>2996231392.9705744</v>
          </cell>
          <cell r="J45">
            <v>6.0000000137483198</v>
          </cell>
        </row>
      </sheetData>
      <sheetData sheetId="12" refreshError="1">
        <row r="4">
          <cell r="B4" t="str">
            <v>CUADRO    15</v>
          </cell>
        </row>
        <row r="5">
          <cell r="B5" t="str">
            <v>PRESUPUESTO  COMPARATIVO  DE  INVERSIONES  -  INSALUD  NO TRANSFERIDO  ( 1998  -  1999 )</v>
          </cell>
        </row>
        <row r="6">
          <cell r="H6" t="str">
            <v xml:space="preserve">         ( Miles  de  pesetas )</v>
          </cell>
        </row>
        <row r="9">
          <cell r="G9" t="str">
            <v xml:space="preserve">Administración </v>
          </cell>
          <cell r="H9" t="str">
            <v>Control</v>
          </cell>
        </row>
        <row r="10">
          <cell r="E10" t="str">
            <v>Atención</v>
          </cell>
          <cell r="F10" t="str">
            <v>Atención</v>
          </cell>
          <cell r="G10" t="str">
            <v>y  Servicios</v>
          </cell>
          <cell r="H10" t="str">
            <v>Interno y</v>
          </cell>
        </row>
        <row r="11">
          <cell r="B11" t="str">
            <v>CLASIFICACIÓN    ECONÓMICA</v>
          </cell>
          <cell r="D11" t="str">
            <v>Año</v>
          </cell>
          <cell r="E11" t="str">
            <v>Primaria</v>
          </cell>
          <cell r="F11" t="str">
            <v>Especializada</v>
          </cell>
          <cell r="G11" t="str">
            <v>Generales</v>
          </cell>
          <cell r="H11" t="str">
            <v>Contabilidad</v>
          </cell>
          <cell r="I11" t="str">
            <v>Total</v>
          </cell>
        </row>
        <row r="14">
          <cell r="B14" t="str">
            <v>Artículo   62  :</v>
          </cell>
          <cell r="D14">
            <v>1998</v>
          </cell>
          <cell r="E14">
            <v>11023000</v>
          </cell>
          <cell r="F14">
            <v>8771000</v>
          </cell>
          <cell r="G14">
            <v>30000</v>
          </cell>
          <cell r="H14">
            <v>420000</v>
          </cell>
          <cell r="I14">
            <v>20244000</v>
          </cell>
        </row>
        <row r="16">
          <cell r="B16" t="str">
            <v>Inversión   nueva</v>
          </cell>
          <cell r="D16">
            <v>1999</v>
          </cell>
          <cell r="E16">
            <v>9216000</v>
          </cell>
          <cell r="F16">
            <v>8651000</v>
          </cell>
          <cell r="G16">
            <v>34000</v>
          </cell>
          <cell r="I16">
            <v>17901000</v>
          </cell>
        </row>
        <row r="18">
          <cell r="C18" t="str">
            <v>( % )   1999  /  1998</v>
          </cell>
          <cell r="E18">
            <v>-16.392996461943213</v>
          </cell>
          <cell r="F18">
            <v>-1.3681450233724775</v>
          </cell>
          <cell r="G18">
            <v>13.333333333333329</v>
          </cell>
          <cell r="H18">
            <v>-100</v>
          </cell>
          <cell r="I18">
            <v>-11.573799644339061</v>
          </cell>
        </row>
        <row r="21">
          <cell r="B21" t="str">
            <v>Artículo   63  :</v>
          </cell>
          <cell r="D21">
            <v>1998</v>
          </cell>
          <cell r="E21">
            <v>1981000</v>
          </cell>
          <cell r="F21">
            <v>31193000</v>
          </cell>
          <cell r="G21">
            <v>675000</v>
          </cell>
          <cell r="I21">
            <v>33849000</v>
          </cell>
        </row>
        <row r="23">
          <cell r="B23" t="str">
            <v>Inversión   de   reposición</v>
          </cell>
          <cell r="D23">
            <v>1999</v>
          </cell>
          <cell r="E23">
            <v>4046000</v>
          </cell>
          <cell r="F23">
            <v>41069000</v>
          </cell>
          <cell r="G23">
            <v>825324</v>
          </cell>
          <cell r="I23">
            <v>45940324</v>
          </cell>
        </row>
        <row r="25">
          <cell r="C25" t="str">
            <v>( % )   1999  /  1998</v>
          </cell>
          <cell r="E25">
            <v>104.24028268551234</v>
          </cell>
          <cell r="F25">
            <v>31.660949572019376</v>
          </cell>
          <cell r="G25">
            <v>22.270222222222216</v>
          </cell>
          <cell r="I25">
            <v>35.721362521787938</v>
          </cell>
        </row>
        <row r="28">
          <cell r="B28" t="str">
            <v>Total   Capítulo   VI</v>
          </cell>
          <cell r="D28">
            <v>1998</v>
          </cell>
          <cell r="E28">
            <v>13004000</v>
          </cell>
          <cell r="F28">
            <v>39964000</v>
          </cell>
          <cell r="G28">
            <v>705000</v>
          </cell>
          <cell r="H28">
            <v>420000</v>
          </cell>
          <cell r="I28">
            <v>54093000</v>
          </cell>
        </row>
        <row r="30">
          <cell r="D30">
            <v>1999</v>
          </cell>
          <cell r="E30">
            <v>13262000</v>
          </cell>
          <cell r="F30">
            <v>49720000</v>
          </cell>
          <cell r="G30">
            <v>859324</v>
          </cell>
          <cell r="H30">
            <v>0</v>
          </cell>
          <cell r="I30">
            <v>63841324</v>
          </cell>
        </row>
        <row r="32">
          <cell r="C32" t="str">
            <v>( % )   1999  /  1998</v>
          </cell>
          <cell r="E32">
            <v>1.9840049215625868</v>
          </cell>
          <cell r="F32">
            <v>24.411970773696325</v>
          </cell>
          <cell r="G32">
            <v>21.889929078014191</v>
          </cell>
          <cell r="H32">
            <v>-100</v>
          </cell>
          <cell r="I32">
            <v>18.021414970513746</v>
          </cell>
        </row>
      </sheetData>
      <sheetData sheetId="13" refreshError="1">
        <row r="4">
          <cell r="B4" t="str">
            <v>CUADRO    16</v>
          </cell>
        </row>
        <row r="5">
          <cell r="B5" t="str">
            <v xml:space="preserve">PRESUPUESTO    DE  INVERSIONES   INSALUD    1999 </v>
          </cell>
        </row>
        <row r="6">
          <cell r="G6" t="str">
            <v>( Miles  de  pesetas )</v>
          </cell>
        </row>
        <row r="9">
          <cell r="F9" t="str">
            <v>Administración</v>
          </cell>
        </row>
        <row r="10">
          <cell r="D10" t="str">
            <v>Atención</v>
          </cell>
          <cell r="E10" t="str">
            <v>Atención</v>
          </cell>
          <cell r="F10" t="str">
            <v>y  Servicios</v>
          </cell>
        </row>
        <row r="11">
          <cell r="B11" t="str">
            <v>Tipo  de   inversión</v>
          </cell>
          <cell r="D11" t="str">
            <v>Primaria</v>
          </cell>
          <cell r="E11" t="str">
            <v>Especializada</v>
          </cell>
          <cell r="F11" t="str">
            <v>Generales</v>
          </cell>
          <cell r="G11" t="str">
            <v>Total</v>
          </cell>
        </row>
        <row r="14">
          <cell r="B14" t="str">
            <v>Inversión   Nueva</v>
          </cell>
        </row>
        <row r="16">
          <cell r="B16" t="str">
            <v>Obras    . . . . . . . . . . . . . . . . . . . . . . . . . .  . . . . . . . .</v>
          </cell>
          <cell r="D16">
            <v>7731340</v>
          </cell>
          <cell r="E16">
            <v>7726112</v>
          </cell>
          <cell r="G16">
            <v>15457452</v>
          </cell>
        </row>
        <row r="17">
          <cell r="B17" t="str">
            <v>Liquidaciones, Revisiones Precios, Incidencias   . .</v>
          </cell>
          <cell r="D17">
            <v>484660</v>
          </cell>
          <cell r="E17">
            <v>924888</v>
          </cell>
          <cell r="F17">
            <v>34000</v>
          </cell>
          <cell r="G17">
            <v>1443548</v>
          </cell>
        </row>
        <row r="18">
          <cell r="B18" t="str">
            <v>Planes  de  Montaje   . . . . . . . . . . . . . . . . . . . . . . . .</v>
          </cell>
          <cell r="D18">
            <v>1000000</v>
          </cell>
          <cell r="G18">
            <v>1000000</v>
          </cell>
        </row>
        <row r="21">
          <cell r="B21" t="str">
            <v>Total   Inversión  Nueva  . . . . . . . . . . . . . . . . . .</v>
          </cell>
          <cell r="D21">
            <v>9216000</v>
          </cell>
          <cell r="E21">
            <v>8651000</v>
          </cell>
          <cell r="F21">
            <v>34000</v>
          </cell>
          <cell r="G21">
            <v>17901000</v>
          </cell>
        </row>
        <row r="24">
          <cell r="B24" t="str">
            <v>Inversión   de  Reposición</v>
          </cell>
        </row>
        <row r="26">
          <cell r="B26" t="str">
            <v>Obras    . . . . . . . . . . . . . . . . . . . . . . . . . .</v>
          </cell>
          <cell r="D26">
            <v>1371526</v>
          </cell>
          <cell r="E26">
            <v>18749558</v>
          </cell>
          <cell r="F26">
            <v>175000</v>
          </cell>
          <cell r="G26">
            <v>20296084</v>
          </cell>
        </row>
        <row r="27">
          <cell r="B27" t="str">
            <v>Liquidaciones, Revisiones Precios, Incidencias   . .</v>
          </cell>
          <cell r="D27">
            <v>103474</v>
          </cell>
          <cell r="E27">
            <v>6069442</v>
          </cell>
          <cell r="F27">
            <v>40324</v>
          </cell>
          <cell r="G27">
            <v>6213240</v>
          </cell>
        </row>
        <row r="28">
          <cell r="B28" t="str">
            <v>Planes  de  Montaje   . . . . . . . . . . . . . . . . . . . . . . . .</v>
          </cell>
          <cell r="E28">
            <v>2200000</v>
          </cell>
          <cell r="G28">
            <v>2200000</v>
          </cell>
        </row>
        <row r="29">
          <cell r="B29" t="str">
            <v>Planes  de  Necesidades  . . . . . . . . . . . . . . . . . . . .</v>
          </cell>
          <cell r="D29">
            <v>1100000</v>
          </cell>
          <cell r="E29">
            <v>9600000</v>
          </cell>
          <cell r="F29">
            <v>160000</v>
          </cell>
          <cell r="G29">
            <v>10860000</v>
          </cell>
        </row>
        <row r="30">
          <cell r="B30" t="str">
            <v>Otros  Suministros   . . . . . . . . . . . . . . . . . . . . . . . .</v>
          </cell>
          <cell r="E30">
            <v>1150000</v>
          </cell>
          <cell r="G30">
            <v>1150000</v>
          </cell>
        </row>
        <row r="31">
          <cell r="B31" t="str">
            <v>Informática    . . . . . . . . . . . . . . . . . . . . . . . . . . . . . .</v>
          </cell>
          <cell r="D31">
            <v>1471000</v>
          </cell>
          <cell r="E31">
            <v>3300000</v>
          </cell>
          <cell r="F31">
            <v>450000</v>
          </cell>
          <cell r="G31">
            <v>5221000</v>
          </cell>
        </row>
        <row r="34">
          <cell r="B34" t="str">
            <v>Total   Inversión  de Reposición . . . . . . . . . . .</v>
          </cell>
          <cell r="D34">
            <v>4046000</v>
          </cell>
          <cell r="E34">
            <v>41069000</v>
          </cell>
          <cell r="F34">
            <v>825324</v>
          </cell>
          <cell r="G34">
            <v>45940324</v>
          </cell>
        </row>
        <row r="37">
          <cell r="B37" t="str">
            <v>TOTAL  . . . . . . . . . . . . . . . . . . . . . . . . . . . . . . . . .</v>
          </cell>
          <cell r="D37">
            <v>13262000</v>
          </cell>
          <cell r="E37">
            <v>49720000</v>
          </cell>
          <cell r="F37">
            <v>859324</v>
          </cell>
          <cell r="G37">
            <v>63841324</v>
          </cell>
        </row>
        <row r="64">
          <cell r="K64" t="str">
            <v xml:space="preserve">    GRÁFICO 11</v>
          </cell>
        </row>
        <row r="65">
          <cell r="K65" t="str">
            <v xml:space="preserve">    PRESUPUESTO PARA INVERSIONES DE INSALUD NO TRANSFERIDO - 1999</v>
          </cell>
        </row>
      </sheetData>
      <sheetData sheetId="14" refreshError="1"/>
      <sheetData sheetId="15" refreshError="1"/>
      <sheetData sheetId="16" refreshError="1">
        <row r="4">
          <cell r="C4" t="str">
            <v>PROCESO   TRANSFERENCIAL</v>
          </cell>
        </row>
        <row r="8">
          <cell r="C8" t="str">
            <v xml:space="preserve">Comunidad </v>
          </cell>
          <cell r="D8" t="str">
            <v>Año</v>
          </cell>
          <cell r="F8" t="str">
            <v>Real  Decreto</v>
          </cell>
        </row>
        <row r="9">
          <cell r="C9" t="str">
            <v>Autónoma</v>
          </cell>
          <cell r="D9" t="str">
            <v>Transferencia</v>
          </cell>
          <cell r="F9" t="str">
            <v>de Transferencia</v>
          </cell>
        </row>
        <row r="12">
          <cell r="C12" t="str">
            <v>Cataluña</v>
          </cell>
          <cell r="D12">
            <v>1981</v>
          </cell>
          <cell r="F12" t="str">
            <v>1517 / 1981, de 8 de julio</v>
          </cell>
        </row>
        <row r="13">
          <cell r="C13" t="str">
            <v>Andalucia</v>
          </cell>
          <cell r="D13">
            <v>1984</v>
          </cell>
          <cell r="F13" t="str">
            <v>400 / 1984, de 22 de febrero</v>
          </cell>
        </row>
        <row r="14">
          <cell r="C14" t="str">
            <v>Valencia</v>
          </cell>
          <cell r="D14">
            <v>1987</v>
          </cell>
          <cell r="F14" t="str">
            <v>1612 / 1987, de 27 de noviembre</v>
          </cell>
        </row>
        <row r="15">
          <cell r="C15" t="str">
            <v>País Vasco</v>
          </cell>
          <cell r="D15">
            <v>1987</v>
          </cell>
          <cell r="F15" t="str">
            <v>1536 / 1987, de 6 de noviembre</v>
          </cell>
        </row>
        <row r="16">
          <cell r="C16" t="str">
            <v>Galicia</v>
          </cell>
          <cell r="D16">
            <v>1990</v>
          </cell>
          <cell r="F16" t="str">
            <v>1679 / 1990, de 28 de diciembre</v>
          </cell>
        </row>
        <row r="17">
          <cell r="C17" t="str">
            <v>Navarra</v>
          </cell>
          <cell r="D17">
            <v>1990</v>
          </cell>
          <cell r="F17" t="str">
            <v>1680 / 1990, de 28 de diciembre</v>
          </cell>
        </row>
        <row r="18">
          <cell r="C18" t="str">
            <v>Canarias</v>
          </cell>
          <cell r="D18">
            <v>1994</v>
          </cell>
          <cell r="F18" t="str">
            <v>446 / 1994, de 11 de marzo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 0"/>
      <sheetName val="FONDO DE GARANTIA ESCENARIO 0"/>
      <sheetName val="ESCENARIO 1"/>
      <sheetName val="FONDO DE GARANTIA ESCENARIO 1"/>
      <sheetName val="FINANCIACION COMPARADA"/>
      <sheetName val="TRAB_7ª.XLS"/>
      <sheetName val="ITAE 1996"/>
      <sheetName val="ITAE 1997"/>
      <sheetName val="ITAE 1998"/>
      <sheetName val="ITAE (AEAT, REESTIM. 11.2.98)"/>
      <sheetName val="ITAE (AEAT, 8.5.97)"/>
      <sheetName val="ITAE (S. G. CC.AA.)"/>
      <sheetName val="BAREA.XLS (JULIA TALAVERA)"/>
      <sheetName val="caracteristicas"/>
      <sheetName val="fondo"/>
      <sheetName val="irpf"/>
      <sheetName val="EVO_SIS_NUE"/>
      <sheetName val="resumen"/>
      <sheetName val="sis_actual1"/>
      <sheetName val="EVO_SIS_ACT"/>
      <sheetName val="itae"/>
      <sheetName val="grupoT1"/>
      <sheetName val="grupo_trabajo"/>
      <sheetName val="MUNDO"/>
      <sheetName val="Hoja3"/>
      <sheetName val="Hoja1"/>
      <sheetName val="TIT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SISTEMA REVISADO</v>
          </cell>
        </row>
        <row r="2">
          <cell r="A2" t="str">
            <v>HIPOTESIS:Criterios de evol. IRPF según datos reales.PERIODO 1997-2001. Año base 1996</v>
          </cell>
        </row>
        <row r="3">
          <cell r="A3" t="str">
            <v>AÑO 1996.(AÑO BASE)</v>
          </cell>
        </row>
        <row r="4">
          <cell r="A4" t="str">
            <v>COMUNIDAD
AUTONOMA</v>
          </cell>
          <cell r="B4" t="str">
            <v>PIE consolidada SIN %IRPF</v>
          </cell>
          <cell r="C4" t="str">
            <v xml:space="preserve">
IRPF Tarifa Autonómica</v>
          </cell>
          <cell r="D4" t="str">
            <v xml:space="preserve">
Participación CC.AA. IRPF</v>
          </cell>
          <cell r="E4" t="str">
            <v>Recaudación Normativa
de
tributos cedidos</v>
          </cell>
          <cell r="F4" t="str">
            <v>Recaudación Normativa
de
tasas</v>
          </cell>
          <cell r="G4" t="str">
            <v>Total</v>
          </cell>
        </row>
        <row r="5">
          <cell r="A5" t="str">
            <v>Cataluña</v>
          </cell>
          <cell r="B5">
            <v>72240.007894800976</v>
          </cell>
          <cell r="C5">
            <v>170978.03835259945</v>
          </cell>
          <cell r="D5">
            <v>170978.03835259945</v>
          </cell>
          <cell r="E5">
            <v>179271.9</v>
          </cell>
          <cell r="F5">
            <v>11925.2</v>
          </cell>
          <cell r="G5">
            <v>605393.1845999998</v>
          </cell>
        </row>
        <row r="6">
          <cell r="A6" t="str">
            <v>Galicia</v>
          </cell>
          <cell r="B6">
            <v>176936.02428628126</v>
          </cell>
          <cell r="C6">
            <v>41839.808256859382</v>
          </cell>
          <cell r="D6">
            <v>41839.808256859382</v>
          </cell>
          <cell r="E6">
            <v>40028.400000000001</v>
          </cell>
          <cell r="F6">
            <v>5296.8</v>
          </cell>
          <cell r="G6">
            <v>305940.84080000001</v>
          </cell>
        </row>
        <row r="7">
          <cell r="A7" t="str">
            <v>Andalucía</v>
          </cell>
          <cell r="B7">
            <v>440695.18166761554</v>
          </cell>
          <cell r="C7">
            <v>89204.070916192228</v>
          </cell>
          <cell r="D7">
            <v>89204.070916192228</v>
          </cell>
          <cell r="E7">
            <v>104987.8</v>
          </cell>
          <cell r="F7">
            <v>16338</v>
          </cell>
          <cell r="G7">
            <v>740429.1235000001</v>
          </cell>
        </row>
        <row r="8">
          <cell r="A8" t="str">
            <v>Valencia</v>
          </cell>
          <cell r="B8">
            <v>106567.53439896839</v>
          </cell>
          <cell r="C8">
            <v>71580.167900515837</v>
          </cell>
          <cell r="D8">
            <v>71580.167900515837</v>
          </cell>
          <cell r="E8">
            <v>101349.9</v>
          </cell>
          <cell r="F8">
            <v>5038.3999999999996</v>
          </cell>
          <cell r="G8">
            <v>356116.17020000005</v>
          </cell>
        </row>
        <row r="9">
          <cell r="A9" t="str">
            <v>Canarias</v>
          </cell>
          <cell r="B9">
            <v>94800.77765172394</v>
          </cell>
          <cell r="C9">
            <v>26371.460424138033</v>
          </cell>
          <cell r="D9">
            <v>26371.460424138033</v>
          </cell>
          <cell r="E9">
            <v>33794.6</v>
          </cell>
          <cell r="F9">
            <v>2949.1</v>
          </cell>
          <cell r="G9">
            <v>184287.39850000001</v>
          </cell>
        </row>
        <row r="11">
          <cell r="A11" t="str">
            <v>TOTAL art. 151</v>
          </cell>
          <cell r="B11">
            <v>891239.52589938999</v>
          </cell>
          <cell r="C11">
            <v>399973.54585030494</v>
          </cell>
          <cell r="D11">
            <v>399973.54585030494</v>
          </cell>
          <cell r="E11">
            <v>459432.6</v>
          </cell>
          <cell r="F11">
            <v>41547.5</v>
          </cell>
          <cell r="G11">
            <v>2192166.7176000001</v>
          </cell>
        </row>
        <row r="13">
          <cell r="A13" t="str">
            <v>Asturias</v>
          </cell>
          <cell r="B13">
            <v>858.30637742197632</v>
          </cell>
          <cell r="C13">
            <v>22366.59219193352</v>
          </cell>
          <cell r="D13">
            <v>7455.5307306445075</v>
          </cell>
          <cell r="E13">
            <v>19929.7</v>
          </cell>
          <cell r="F13">
            <v>2791</v>
          </cell>
          <cell r="G13">
            <v>53401.129300000001</v>
          </cell>
        </row>
        <row r="14">
          <cell r="A14" t="str">
            <v>Cantabria</v>
          </cell>
          <cell r="B14">
            <v>6140.7396768694889</v>
          </cell>
          <cell r="C14">
            <v>10179.334361565254</v>
          </cell>
          <cell r="D14">
            <v>10179.334361565254</v>
          </cell>
          <cell r="E14">
            <v>7524.7</v>
          </cell>
          <cell r="F14">
            <v>967</v>
          </cell>
          <cell r="G14">
            <v>34991.108399999997</v>
          </cell>
        </row>
        <row r="15">
          <cell r="A15" t="str">
            <v>La Rioja</v>
          </cell>
          <cell r="B15">
            <v>1266.4246002232462</v>
          </cell>
          <cell r="C15">
            <v>5690.4928198660518</v>
          </cell>
          <cell r="D15">
            <v>3793.6618799107014</v>
          </cell>
          <cell r="E15">
            <v>5718.4</v>
          </cell>
          <cell r="F15">
            <v>349</v>
          </cell>
          <cell r="G15">
            <v>16817.979299999999</v>
          </cell>
        </row>
        <row r="16">
          <cell r="A16" t="str">
            <v>Murcia</v>
          </cell>
          <cell r="B16">
            <v>1759.6212199505353</v>
          </cell>
          <cell r="C16">
            <v>14869.772028029678</v>
          </cell>
          <cell r="D16">
            <v>9913.1813520197866</v>
          </cell>
          <cell r="E16">
            <v>15187.5</v>
          </cell>
          <cell r="F16">
            <v>1196.4000000000001</v>
          </cell>
          <cell r="G16">
            <v>42926.474600000001</v>
          </cell>
        </row>
        <row r="17">
          <cell r="A17" t="str">
            <v>Aragón</v>
          </cell>
          <cell r="B17">
            <v>5028.9552608629965</v>
          </cell>
          <cell r="C17">
            <v>27580.604054352756</v>
          </cell>
          <cell r="D17">
            <v>9193.534684784252</v>
          </cell>
          <cell r="E17">
            <v>29409.9</v>
          </cell>
          <cell r="F17">
            <v>2281.5</v>
          </cell>
          <cell r="G17">
            <v>73494.494000000006</v>
          </cell>
        </row>
        <row r="18">
          <cell r="A18" t="str">
            <v>Castilla-La Mancha</v>
          </cell>
          <cell r="B18">
            <v>27701.674686523664</v>
          </cell>
          <cell r="C18">
            <v>22241.919856738175</v>
          </cell>
          <cell r="D18">
            <v>22241.919856738175</v>
          </cell>
          <cell r="E18">
            <v>20918.400000000001</v>
          </cell>
          <cell r="F18">
            <v>3407.5</v>
          </cell>
          <cell r="G18">
            <v>96511.414400000009</v>
          </cell>
        </row>
        <row r="19">
          <cell r="A19" t="str">
            <v>Extremadura</v>
          </cell>
          <cell r="B19">
            <v>33449.38782606824</v>
          </cell>
          <cell r="C19">
            <v>11212.130786965878</v>
          </cell>
          <cell r="D19">
            <v>11212.130786965878</v>
          </cell>
          <cell r="E19">
            <v>10486</v>
          </cell>
          <cell r="F19">
            <v>2061</v>
          </cell>
          <cell r="G19">
            <v>68420.649399999995</v>
          </cell>
        </row>
        <row r="20">
          <cell r="A20" t="str">
            <v>Baleares</v>
          </cell>
          <cell r="B20">
            <v>5036.1624274031328</v>
          </cell>
          <cell r="C20">
            <v>11393.522372596874</v>
          </cell>
          <cell r="D20">
            <v>0</v>
          </cell>
          <cell r="E20">
            <v>12674.4</v>
          </cell>
          <cell r="F20">
            <v>1017.7</v>
          </cell>
          <cell r="G20">
            <v>30121.784800000005</v>
          </cell>
        </row>
        <row r="21">
          <cell r="A21" t="str">
            <v>Madrid</v>
          </cell>
          <cell r="B21">
            <v>-6214.4910757504695</v>
          </cell>
          <cell r="C21">
            <v>178363.24617575045</v>
          </cell>
          <cell r="D21">
            <v>0</v>
          </cell>
          <cell r="E21">
            <v>89275.4</v>
          </cell>
          <cell r="F21">
            <v>11772.2</v>
          </cell>
          <cell r="G21">
            <v>273196.35509999999</v>
          </cell>
        </row>
        <row r="22">
          <cell r="A22" t="str">
            <v>Castilla y León</v>
          </cell>
          <cell r="B22">
            <v>29035.218937839782</v>
          </cell>
          <cell r="C22">
            <v>45046.188931080113</v>
          </cell>
          <cell r="D22">
            <v>45046.188931080113</v>
          </cell>
          <cell r="E22">
            <v>41218.699999999997</v>
          </cell>
          <cell r="F22">
            <v>6560.9</v>
          </cell>
          <cell r="G22">
            <v>166907.19680000001</v>
          </cell>
        </row>
        <row r="24">
          <cell r="A24" t="str">
            <v>TOTAL art. 143</v>
          </cell>
          <cell r="B24">
            <v>104061.99993741259</v>
          </cell>
          <cell r="C24">
            <v>348943.80357887875</v>
          </cell>
          <cell r="D24">
            <v>119035.48258370865</v>
          </cell>
          <cell r="E24">
            <v>252343.09999999998</v>
          </cell>
          <cell r="F24">
            <v>32404.200000000004</v>
          </cell>
          <cell r="G24">
            <v>856788.58610000007</v>
          </cell>
        </row>
        <row r="26">
          <cell r="A26" t="str">
            <v>TOTAL</v>
          </cell>
          <cell r="B26">
            <v>995301.52583680255</v>
          </cell>
          <cell r="C26">
            <v>748917.34942918364</v>
          </cell>
          <cell r="D26">
            <v>519009.0284340136</v>
          </cell>
          <cell r="E26">
            <v>711775.7</v>
          </cell>
          <cell r="F26">
            <v>73951.700000000012</v>
          </cell>
          <cell r="G26">
            <v>3048955.3037</v>
          </cell>
        </row>
        <row r="28">
          <cell r="A28" t="str">
            <v>SISTEMA REVISADO</v>
          </cell>
        </row>
        <row r="29">
          <cell r="A29" t="str">
            <v>HIPOTESIS:Criterios de evol. IRPF según datos reales.PERIODO 1997-2001. Año base 1996</v>
          </cell>
        </row>
        <row r="30">
          <cell r="A30" t="str">
            <v>FINANCIACION RESULTANTE</v>
          </cell>
        </row>
        <row r="31">
          <cell r="A31">
            <v>1997</v>
          </cell>
        </row>
        <row r="32">
          <cell r="A32" t="str">
            <v>COMUNIDAD
AUTONOMA</v>
          </cell>
          <cell r="B32" t="str">
            <v>PIE consolidada SIN %IRPF</v>
          </cell>
          <cell r="C32" t="str">
            <v xml:space="preserve">
IRPF Tarifa Autonómica</v>
          </cell>
          <cell r="D32" t="str">
            <v xml:space="preserve">
Participación CC.AA. IRPF</v>
          </cell>
          <cell r="E32" t="str">
            <v>Recaudación Normativa
de
tributos cedidos</v>
          </cell>
          <cell r="F32" t="str">
            <v>Recaudación Normativa
de
tasas</v>
          </cell>
          <cell r="G32" t="str">
            <v>Total</v>
          </cell>
        </row>
        <row r="33">
          <cell r="A33" t="str">
            <v>Cataluña</v>
          </cell>
          <cell r="B33">
            <v>77658.008486911043</v>
          </cell>
          <cell r="C33">
            <v>174363.48348577166</v>
          </cell>
          <cell r="D33">
            <v>174363.48348577166</v>
          </cell>
          <cell r="E33">
            <v>192717.29249999998</v>
          </cell>
          <cell r="F33">
            <v>12819.59</v>
          </cell>
          <cell r="G33">
            <v>631921.85795845429</v>
          </cell>
        </row>
        <row r="34">
          <cell r="A34" t="str">
            <v>Galicia</v>
          </cell>
          <cell r="B34">
            <v>190206.22610775236</v>
          </cell>
          <cell r="C34">
            <v>42601.164429052151</v>
          </cell>
          <cell r="D34">
            <v>42601.164429052151</v>
          </cell>
          <cell r="E34">
            <v>43030.53</v>
          </cell>
          <cell r="F34">
            <v>5694.06</v>
          </cell>
          <cell r="G34">
            <v>324133.14496585663</v>
          </cell>
        </row>
        <row r="35">
          <cell r="A35" t="str">
            <v>Andalucía</v>
          </cell>
          <cell r="B35">
            <v>473747.32029268669</v>
          </cell>
          <cell r="C35">
            <v>90858.380748212847</v>
          </cell>
          <cell r="D35">
            <v>90858.380748212847</v>
          </cell>
          <cell r="E35">
            <v>112861.88499999999</v>
          </cell>
          <cell r="F35">
            <v>17563.349999999999</v>
          </cell>
          <cell r="G35">
            <v>785889.31678911229</v>
          </cell>
        </row>
        <row r="36">
          <cell r="A36" t="str">
            <v>Valencia</v>
          </cell>
          <cell r="B36">
            <v>114560.09947889102</v>
          </cell>
          <cell r="C36">
            <v>72935.035811321053</v>
          </cell>
          <cell r="D36">
            <v>72935.035811321053</v>
          </cell>
          <cell r="E36">
            <v>108951.14249999999</v>
          </cell>
          <cell r="F36">
            <v>5416.28</v>
          </cell>
          <cell r="G36">
            <v>374797.5936015331</v>
          </cell>
        </row>
        <row r="37">
          <cell r="A37" t="str">
            <v>Canarias</v>
          </cell>
          <cell r="B37">
            <v>101910.83597560323</v>
          </cell>
          <cell r="C37">
            <v>26885.645789789767</v>
          </cell>
          <cell r="D37">
            <v>26885.645789789767</v>
          </cell>
          <cell r="E37">
            <v>36329.195</v>
          </cell>
          <cell r="F37">
            <v>3170.2824999999998</v>
          </cell>
          <cell r="G37">
            <v>195181.60505518276</v>
          </cell>
        </row>
        <row r="39">
          <cell r="A39" t="str">
            <v>TOTAL art. 151</v>
          </cell>
          <cell r="B39">
            <v>958082.49034184427</v>
          </cell>
          <cell r="C39">
            <v>407643.71026414749</v>
          </cell>
          <cell r="D39">
            <v>407643.71026414749</v>
          </cell>
          <cell r="E39">
            <v>493890.04499999998</v>
          </cell>
          <cell r="F39">
            <v>44663.5625</v>
          </cell>
          <cell r="G39">
            <v>2311923.5183701389</v>
          </cell>
        </row>
        <row r="41">
          <cell r="A41" t="str">
            <v>Asturias</v>
          </cell>
          <cell r="B41">
            <v>922.6793557286245</v>
          </cell>
          <cell r="C41">
            <v>22798.252299386939</v>
          </cell>
          <cell r="D41">
            <v>7599.4174331289805</v>
          </cell>
          <cell r="E41">
            <v>21424.427500000002</v>
          </cell>
          <cell r="F41">
            <v>3000.3249999999998</v>
          </cell>
          <cell r="G41">
            <v>55745.101588244543</v>
          </cell>
        </row>
        <row r="42">
          <cell r="A42" t="str">
            <v>Cantabria</v>
          </cell>
          <cell r="B42">
            <v>6601.2951526347006</v>
          </cell>
          <cell r="C42">
            <v>10378.938143319894</v>
          </cell>
          <cell r="D42">
            <v>10378.938143319894</v>
          </cell>
          <cell r="E42">
            <v>8089.0524999999998</v>
          </cell>
          <cell r="F42">
            <v>1039.5249999999999</v>
          </cell>
          <cell r="G42">
            <v>36487.74893927449</v>
          </cell>
        </row>
        <row r="43">
          <cell r="A43" t="str">
            <v>La Rioja</v>
          </cell>
          <cell r="B43">
            <v>1361.4064452399896</v>
          </cell>
          <cell r="C43">
            <v>5799.9461849796162</v>
          </cell>
          <cell r="D43">
            <v>3866.6307899864109</v>
          </cell>
          <cell r="E43">
            <v>6147.28</v>
          </cell>
          <cell r="F43">
            <v>375.17500000000001</v>
          </cell>
          <cell r="G43">
            <v>17550.438420206017</v>
          </cell>
        </row>
        <row r="44">
          <cell r="A44" t="str">
            <v>Murcia</v>
          </cell>
          <cell r="B44">
            <v>1891.5928114468254</v>
          </cell>
          <cell r="C44">
            <v>15145.533405099648</v>
          </cell>
          <cell r="D44">
            <v>10097.022270066433</v>
          </cell>
          <cell r="E44">
            <v>16326.5625</v>
          </cell>
          <cell r="F44">
            <v>1286.1300000000001</v>
          </cell>
          <cell r="G44">
            <v>44746.8409866129</v>
          </cell>
        </row>
        <row r="45">
          <cell r="A45" t="str">
            <v>Aragón</v>
          </cell>
          <cell r="B45">
            <v>5406.1269054277209</v>
          </cell>
          <cell r="C45">
            <v>28106.680040063646</v>
          </cell>
          <cell r="D45">
            <v>9368.8933466878825</v>
          </cell>
          <cell r="E45">
            <v>31615.642500000002</v>
          </cell>
          <cell r="F45">
            <v>2452.6124999999997</v>
          </cell>
          <cell r="G45">
            <v>76949.955292179249</v>
          </cell>
        </row>
        <row r="46">
          <cell r="A46" t="str">
            <v>Castilla-La Mancha</v>
          </cell>
          <cell r="B46">
            <v>29779.300288012939</v>
          </cell>
          <cell r="C46">
            <v>22638.970533768199</v>
          </cell>
          <cell r="D46">
            <v>22638.970533768199</v>
          </cell>
          <cell r="E46">
            <v>22487.279999999999</v>
          </cell>
          <cell r="F46">
            <v>3663.0625</v>
          </cell>
          <cell r="G46">
            <v>101207.58385554934</v>
          </cell>
        </row>
        <row r="47">
          <cell r="A47" t="str">
            <v>Extremadura</v>
          </cell>
          <cell r="B47">
            <v>35958.091913023352</v>
          </cell>
          <cell r="C47">
            <v>11411.170003949517</v>
          </cell>
          <cell r="D47">
            <v>11411.170003949517</v>
          </cell>
          <cell r="E47">
            <v>11272.449999999999</v>
          </cell>
          <cell r="F47">
            <v>2215.5749999999998</v>
          </cell>
          <cell r="G47">
            <v>72268.456920922385</v>
          </cell>
        </row>
        <row r="48">
          <cell r="A48" t="str">
            <v>Baleares</v>
          </cell>
          <cell r="B48">
            <v>5413.8746094583676</v>
          </cell>
          <cell r="C48">
            <v>11613.723292894805</v>
          </cell>
          <cell r="D48">
            <v>0</v>
          </cell>
          <cell r="E48">
            <v>13624.98</v>
          </cell>
          <cell r="F48">
            <v>1094.0274999999999</v>
          </cell>
          <cell r="G48">
            <v>31746.605402353172</v>
          </cell>
        </row>
        <row r="49">
          <cell r="A49" t="str">
            <v>Madrid</v>
          </cell>
          <cell r="B49">
            <v>-6680.5779064317539</v>
          </cell>
          <cell r="C49">
            <v>181967.37290480608</v>
          </cell>
          <cell r="D49">
            <v>0</v>
          </cell>
          <cell r="E49">
            <v>95971.054999999993</v>
          </cell>
          <cell r="F49">
            <v>12655.115</v>
          </cell>
          <cell r="G49">
            <v>283912.96499837434</v>
          </cell>
        </row>
        <row r="50">
          <cell r="A50" t="str">
            <v>Castilla y León</v>
          </cell>
          <cell r="B50">
            <v>31212.860358177764</v>
          </cell>
          <cell r="C50">
            <v>45876.111786792753</v>
          </cell>
          <cell r="D50">
            <v>45876.111786792753</v>
          </cell>
          <cell r="E50">
            <v>44310.102499999994</v>
          </cell>
          <cell r="F50">
            <v>7052.9674999999997</v>
          </cell>
          <cell r="G50">
            <v>174328.15393176329</v>
          </cell>
        </row>
        <row r="52">
          <cell r="A52" t="str">
            <v>TOTAL art. 143</v>
          </cell>
          <cell r="B52">
            <v>111866.64993271854</v>
          </cell>
          <cell r="C52">
            <v>355736.69859506108</v>
          </cell>
          <cell r="D52">
            <v>121237.15430770007</v>
          </cell>
          <cell r="E52">
            <v>271268.83249999996</v>
          </cell>
          <cell r="F52">
            <v>34834.514999999999</v>
          </cell>
          <cell r="G52">
            <v>894943.85033547971</v>
          </cell>
        </row>
        <row r="54">
          <cell r="A54" t="str">
            <v>TOTAL</v>
          </cell>
          <cell r="B54">
            <v>1069949.1402745629</v>
          </cell>
          <cell r="C54">
            <v>763380.40885920858</v>
          </cell>
          <cell r="D54">
            <v>528880.8645718476</v>
          </cell>
          <cell r="E54">
            <v>765158.87749999994</v>
          </cell>
          <cell r="F54">
            <v>79498.077499999999</v>
          </cell>
          <cell r="G54">
            <v>3206867.3687056187</v>
          </cell>
        </row>
        <row r="55">
          <cell r="A55" t="str">
            <v>INDICE CC.AA. 151</v>
          </cell>
          <cell r="C55">
            <v>1.075</v>
          </cell>
        </row>
        <row r="57">
          <cell r="A57" t="str">
            <v>SISTEMA REVISADO</v>
          </cell>
        </row>
        <row r="58">
          <cell r="A58" t="str">
            <v>HIPOTESIS:Criterios de evol. IRPF según datos reales.PERIODO 1997-2001. Año base 1996</v>
          </cell>
        </row>
        <row r="59">
          <cell r="A59" t="str">
            <v>FINANCIACION RESULTANTE</v>
          </cell>
        </row>
        <row r="60">
          <cell r="A60">
            <v>1998</v>
          </cell>
        </row>
        <row r="61">
          <cell r="A61" t="str">
            <v>COMUNIDAD
AUTONOMA</v>
          </cell>
          <cell r="B61" t="str">
            <v>PIE consolidada SIN %IRPF</v>
          </cell>
          <cell r="C61" t="str">
            <v xml:space="preserve">
IRPF Tarifa Autonómica</v>
          </cell>
          <cell r="D61" t="str">
            <v xml:space="preserve">
Participación CC.AA. IRPF</v>
          </cell>
          <cell r="E61" t="str">
            <v>Recaudación Normativa
de
tributos cedidos</v>
          </cell>
          <cell r="F61" t="str">
            <v>Recaudación Normativa
de
tasas</v>
          </cell>
          <cell r="G61" t="str">
            <v>Total</v>
          </cell>
        </row>
        <row r="62">
          <cell r="A62" t="str">
            <v>Cataluña</v>
          </cell>
          <cell r="B62">
            <v>83482.359123429371</v>
          </cell>
          <cell r="C62">
            <v>184243.0570273452</v>
          </cell>
          <cell r="D62">
            <v>184243.0570273452</v>
          </cell>
          <cell r="E62">
            <v>207171.08943749996</v>
          </cell>
          <cell r="F62">
            <v>13781.05925</v>
          </cell>
          <cell r="G62">
            <v>672920.62186561979</v>
          </cell>
        </row>
        <row r="63">
          <cell r="A63" t="str">
            <v>Galicia</v>
          </cell>
          <cell r="B63">
            <v>204471.69306583377</v>
          </cell>
          <cell r="C63">
            <v>44784.566613344148</v>
          </cell>
          <cell r="D63">
            <v>44784.566613344148</v>
          </cell>
          <cell r="E63">
            <v>46257.819749999995</v>
          </cell>
          <cell r="F63">
            <v>6121.1144999999997</v>
          </cell>
          <cell r="G63">
            <v>346419.76054252207</v>
          </cell>
        </row>
        <row r="64">
          <cell r="A64" t="str">
            <v>Andalucía</v>
          </cell>
          <cell r="B64">
            <v>509278.36931463814</v>
          </cell>
          <cell r="C64">
            <v>94899.963302097865</v>
          </cell>
          <cell r="D64">
            <v>94899.963302097865</v>
          </cell>
          <cell r="E64">
            <v>121326.52637499999</v>
          </cell>
          <cell r="F64">
            <v>18880.60125</v>
          </cell>
          <cell r="G64">
            <v>839285.42354383378</v>
          </cell>
        </row>
        <row r="65">
          <cell r="A65" t="str">
            <v>Valencia</v>
          </cell>
          <cell r="B65">
            <v>123152.10693980784</v>
          </cell>
          <cell r="C65">
            <v>76707.83128121242</v>
          </cell>
          <cell r="D65">
            <v>76707.83128121242</v>
          </cell>
          <cell r="E65">
            <v>117122.47818749999</v>
          </cell>
          <cell r="F65">
            <v>5822.5009999999993</v>
          </cell>
          <cell r="G65">
            <v>399512.74868973263</v>
          </cell>
        </row>
        <row r="66">
          <cell r="A66" t="str">
            <v>Canarias</v>
          </cell>
          <cell r="B66">
            <v>109554.14867377347</v>
          </cell>
          <cell r="C66">
            <v>28273.132546849996</v>
          </cell>
          <cell r="D66">
            <v>28273.132546849996</v>
          </cell>
          <cell r="E66">
            <v>39053.884624999992</v>
          </cell>
          <cell r="F66">
            <v>3408.0536874999998</v>
          </cell>
          <cell r="G66">
            <v>208562.35207997344</v>
          </cell>
        </row>
        <row r="68">
          <cell r="A68" t="str">
            <v>TOTAL art. 151</v>
          </cell>
          <cell r="B68">
            <v>1029938.6771174826</v>
          </cell>
          <cell r="C68">
            <v>428908.55077084969</v>
          </cell>
          <cell r="D68">
            <v>428908.55077084969</v>
          </cell>
          <cell r="E68">
            <v>530931.7983749999</v>
          </cell>
          <cell r="F68">
            <v>48013.329687499994</v>
          </cell>
          <cell r="G68">
            <v>2466700.9067216818</v>
          </cell>
        </row>
        <row r="70">
          <cell r="A70" t="str">
            <v>Asturias</v>
          </cell>
          <cell r="B70">
            <v>991.88030740827128</v>
          </cell>
          <cell r="C70">
            <v>24012.430004322268</v>
          </cell>
          <cell r="D70">
            <v>8004.1433347740895</v>
          </cell>
          <cell r="E70">
            <v>23031.259562499999</v>
          </cell>
          <cell r="F70">
            <v>3225.3493749999998</v>
          </cell>
          <cell r="G70">
            <v>59265.06258400462</v>
          </cell>
        </row>
        <row r="71">
          <cell r="A71" t="str">
            <v>Cantabria</v>
          </cell>
          <cell r="B71">
            <v>7096.3922890823023</v>
          </cell>
          <cell r="C71">
            <v>10914.628231413315</v>
          </cell>
          <cell r="D71">
            <v>10914.628231413315</v>
          </cell>
          <cell r="E71">
            <v>8695.7314374999987</v>
          </cell>
          <cell r="F71">
            <v>1117.4893749999999</v>
          </cell>
          <cell r="G71">
            <v>38738.869564408931</v>
          </cell>
        </row>
        <row r="72">
          <cell r="A72" t="str">
            <v>La Rioja</v>
          </cell>
          <cell r="B72">
            <v>1463.5119286329889</v>
          </cell>
          <cell r="C72">
            <v>6105.2716031989494</v>
          </cell>
          <cell r="D72">
            <v>4070.1810687993002</v>
          </cell>
          <cell r="E72">
            <v>6608.3259999999991</v>
          </cell>
          <cell r="F72">
            <v>403.31312499999996</v>
          </cell>
          <cell r="G72">
            <v>18650.603725631241</v>
          </cell>
        </row>
        <row r="73">
          <cell r="A73" t="str">
            <v>Murcia</v>
          </cell>
          <cell r="B73">
            <v>2033.4622723053371</v>
          </cell>
          <cell r="C73">
            <v>15824.1889099155</v>
          </cell>
          <cell r="D73">
            <v>10549.459273277002</v>
          </cell>
          <cell r="E73">
            <v>17551.0546875</v>
          </cell>
          <cell r="F73">
            <v>1382.5897500000001</v>
          </cell>
          <cell r="G73">
            <v>47340.754892997837</v>
          </cell>
        </row>
        <row r="74">
          <cell r="A74" t="str">
            <v>Aragón</v>
          </cell>
          <cell r="B74">
            <v>5811.5864233348002</v>
          </cell>
          <cell r="C74">
            <v>29622.971725622796</v>
          </cell>
          <cell r="D74">
            <v>9874.3239085409332</v>
          </cell>
          <cell r="E74">
            <v>33986.815687499999</v>
          </cell>
          <cell r="F74">
            <v>2636.5584374999999</v>
          </cell>
          <cell r="G74">
            <v>81932.256182498531</v>
          </cell>
        </row>
        <row r="75">
          <cell r="A75" t="str">
            <v>Castilla-La Mancha</v>
          </cell>
          <cell r="B75">
            <v>32012.747809613906</v>
          </cell>
          <cell r="C75">
            <v>23663.081081889071</v>
          </cell>
          <cell r="D75">
            <v>23663.081081889071</v>
          </cell>
          <cell r="E75">
            <v>24173.826000000001</v>
          </cell>
          <cell r="F75">
            <v>3937.7921874999997</v>
          </cell>
          <cell r="G75">
            <v>107450.52816089205</v>
          </cell>
        </row>
        <row r="76">
          <cell r="A76" t="str">
            <v>Extremadura</v>
          </cell>
          <cell r="B76">
            <v>38654.948806500106</v>
          </cell>
          <cell r="C76">
            <v>11913.477663257336</v>
          </cell>
          <cell r="D76">
            <v>11913.477663257336</v>
          </cell>
          <cell r="E76">
            <v>12117.883749999999</v>
          </cell>
          <cell r="F76">
            <v>2381.743125</v>
          </cell>
          <cell r="G76">
            <v>76981.531008014761</v>
          </cell>
        </row>
        <row r="77">
          <cell r="A77" t="str">
            <v>Baleares</v>
          </cell>
          <cell r="B77">
            <v>5819.9152051677447</v>
          </cell>
          <cell r="C77">
            <v>12256.652438160389</v>
          </cell>
          <cell r="D77">
            <v>0</v>
          </cell>
          <cell r="E77">
            <v>14646.853499999997</v>
          </cell>
          <cell r="F77">
            <v>1176.0795625000001</v>
          </cell>
          <cell r="G77">
            <v>33899.500705828134</v>
          </cell>
        </row>
        <row r="78">
          <cell r="A78" t="str">
            <v>Madrid</v>
          </cell>
          <cell r="B78">
            <v>-7181.6212494141355</v>
          </cell>
          <cell r="C78">
            <v>192358.06645883733</v>
          </cell>
          <cell r="D78">
            <v>0</v>
          </cell>
          <cell r="E78">
            <v>103168.88412499998</v>
          </cell>
          <cell r="F78">
            <v>13604.248625</v>
          </cell>
          <cell r="G78">
            <v>301949.57795942319</v>
          </cell>
        </row>
        <row r="79">
          <cell r="A79" t="str">
            <v>Castilla y León</v>
          </cell>
          <cell r="B79">
            <v>33553.824885041096</v>
          </cell>
          <cell r="C79">
            <v>48169.356097936477</v>
          </cell>
          <cell r="D79">
            <v>48169.356097936477</v>
          </cell>
          <cell r="E79">
            <v>47633.360187499995</v>
          </cell>
          <cell r="F79">
            <v>7581.9400624999989</v>
          </cell>
          <cell r="G79">
            <v>185107.83733091404</v>
          </cell>
        </row>
        <row r="81">
          <cell r="A81" t="str">
            <v>TOTAL art. 143</v>
          </cell>
          <cell r="B81">
            <v>120256.64867767243</v>
          </cell>
          <cell r="C81">
            <v>374840.12421455345</v>
          </cell>
          <cell r="D81">
            <v>127158.65065988753</v>
          </cell>
          <cell r="E81">
            <v>291613.99493749999</v>
          </cell>
          <cell r="F81">
            <v>37447.103624999996</v>
          </cell>
          <cell r="G81">
            <v>951316.52211461333</v>
          </cell>
        </row>
        <row r="83">
          <cell r="A83" t="str">
            <v>TOTAL</v>
          </cell>
          <cell r="B83">
            <v>1150195.325795155</v>
          </cell>
          <cell r="C83">
            <v>803748.6749854032</v>
          </cell>
          <cell r="D83">
            <v>556067.20143073727</v>
          </cell>
          <cell r="E83">
            <v>822545.79331249988</v>
          </cell>
          <cell r="F83">
            <v>85460.433312499983</v>
          </cell>
          <cell r="G83">
            <v>3418017.4288362954</v>
          </cell>
        </row>
        <row r="84">
          <cell r="A84" t="str">
            <v>INDICE CC.AA. 151</v>
          </cell>
          <cell r="C84">
            <v>1.1556249999999999</v>
          </cell>
        </row>
        <row r="86">
          <cell r="A86" t="str">
            <v>SISTEMA REVISADO</v>
          </cell>
        </row>
        <row r="87">
          <cell r="A87" t="str">
            <v>HIPOTESIS:Criterios de evol. IRPF según datos reales.PERIODO 1997-2001. Año base 1996</v>
          </cell>
        </row>
        <row r="88">
          <cell r="A88" t="str">
            <v>FINANCIACION RESULTANTE</v>
          </cell>
        </row>
        <row r="89">
          <cell r="A89">
            <v>1999</v>
          </cell>
        </row>
        <row r="90">
          <cell r="A90" t="str">
            <v>COMUNIDAD
AUTONOMA</v>
          </cell>
          <cell r="B90" t="str">
            <v>PIE consolidada SIN %IRPF</v>
          </cell>
          <cell r="C90" t="str">
            <v xml:space="preserve">
IRPF Tarifa Autonómica</v>
          </cell>
          <cell r="D90" t="str">
            <v xml:space="preserve">
Participación CC.AA. IRPF</v>
          </cell>
          <cell r="E90" t="str">
            <v>Recaudación Normativa
de
tributos cedidos</v>
          </cell>
          <cell r="F90" t="str">
            <v>Recaudación Normativa
de
tasas</v>
          </cell>
          <cell r="G90" t="str">
            <v>Total</v>
          </cell>
        </row>
        <row r="91">
          <cell r="A91" t="str">
            <v>Cataluña</v>
          </cell>
          <cell r="B91">
            <v>89743.536057686564</v>
          </cell>
          <cell r="C91">
            <v>190228.01076009069</v>
          </cell>
          <cell r="D91">
            <v>190228.01076009069</v>
          </cell>
          <cell r="E91">
            <v>222708.92114531246</v>
          </cell>
          <cell r="F91">
            <v>14814.638693749999</v>
          </cell>
          <cell r="G91">
            <v>707723.1174169305</v>
          </cell>
        </row>
        <row r="92">
          <cell r="A92" t="str">
            <v>Galicia</v>
          </cell>
          <cell r="B92">
            <v>219807.07004577128</v>
          </cell>
          <cell r="C92">
            <v>47152.840331143219</v>
          </cell>
          <cell r="D92">
            <v>47152.840331143219</v>
          </cell>
          <cell r="E92">
            <v>49727.156231249995</v>
          </cell>
          <cell r="F92">
            <v>6580.198087499999</v>
          </cell>
          <cell r="G92">
            <v>370420.10502680769</v>
          </cell>
        </row>
        <row r="93">
          <cell r="A93" t="str">
            <v>Andalucía</v>
          </cell>
          <cell r="B93">
            <v>547474.24701323605</v>
          </cell>
          <cell r="C93">
            <v>98100.453172104302</v>
          </cell>
          <cell r="D93">
            <v>98100.453172104302</v>
          </cell>
          <cell r="E93">
            <v>130426.01585312499</v>
          </cell>
          <cell r="F93">
            <v>20296.646343749999</v>
          </cell>
          <cell r="G93">
            <v>894397.81555431965</v>
          </cell>
        </row>
        <row r="94">
          <cell r="A94" t="str">
            <v>Valencia</v>
          </cell>
          <cell r="B94">
            <v>132388.51496029343</v>
          </cell>
          <cell r="C94">
            <v>80019.66219626971</v>
          </cell>
          <cell r="D94">
            <v>80019.66219626971</v>
          </cell>
          <cell r="E94">
            <v>125906.66405156247</v>
          </cell>
          <cell r="F94">
            <v>6259.1885749999992</v>
          </cell>
          <cell r="G94">
            <v>424593.69197939534</v>
          </cell>
        </row>
        <row r="95">
          <cell r="A95" t="str">
            <v>Canarias</v>
          </cell>
          <cell r="B95">
            <v>117770.70982430647</v>
          </cell>
          <cell r="C95">
            <v>29906.20872541596</v>
          </cell>
          <cell r="D95">
            <v>29906.20872541596</v>
          </cell>
          <cell r="E95">
            <v>41982.925971874996</v>
          </cell>
          <cell r="F95">
            <v>3663.6577140624995</v>
          </cell>
          <cell r="G95">
            <v>223229.71096107588</v>
          </cell>
        </row>
        <row r="97">
          <cell r="A97" t="str">
            <v>TOTAL art. 151</v>
          </cell>
          <cell r="B97">
            <v>1107184.0779012938</v>
          </cell>
          <cell r="C97">
            <v>445407.17518502392</v>
          </cell>
          <cell r="D97">
            <v>445407.17518502392</v>
          </cell>
          <cell r="E97">
            <v>570751.68325312482</v>
          </cell>
          <cell r="F97">
            <v>51614.3294140625</v>
          </cell>
          <cell r="G97">
            <v>2620364.4409385291</v>
          </cell>
        </row>
        <row r="99">
          <cell r="A99" t="str">
            <v>Asturias</v>
          </cell>
          <cell r="B99">
            <v>1066.2713304638917</v>
          </cell>
          <cell r="C99">
            <v>24713.598214353868</v>
          </cell>
          <cell r="D99">
            <v>8237.8660714512898</v>
          </cell>
          <cell r="E99">
            <v>24758.604029687496</v>
          </cell>
          <cell r="F99">
            <v>3467.2505781249997</v>
          </cell>
          <cell r="G99">
            <v>62243.590224081541</v>
          </cell>
        </row>
        <row r="100">
          <cell r="A100" t="str">
            <v>Cantabria</v>
          </cell>
          <cell r="B100">
            <v>7628.6217107634748</v>
          </cell>
          <cell r="C100">
            <v>11157.184766622853</v>
          </cell>
          <cell r="D100">
            <v>11157.184766622853</v>
          </cell>
          <cell r="E100">
            <v>9347.9112953124986</v>
          </cell>
          <cell r="F100">
            <v>1201.3010781249998</v>
          </cell>
          <cell r="G100">
            <v>40492.203617446678</v>
          </cell>
        </row>
        <row r="101">
          <cell r="A101" t="str">
            <v>La Rioja</v>
          </cell>
          <cell r="B101">
            <v>1573.275323280463</v>
          </cell>
          <cell r="C101">
            <v>6323.2991371267717</v>
          </cell>
          <cell r="D101">
            <v>4215.5327580845142</v>
          </cell>
          <cell r="E101">
            <v>7103.9504499999985</v>
          </cell>
          <cell r="F101">
            <v>433.56160937499993</v>
          </cell>
          <cell r="G101">
            <v>19649.619277866746</v>
          </cell>
        </row>
        <row r="102">
          <cell r="A102" t="str">
            <v>Murcia</v>
          </cell>
          <cell r="B102">
            <v>2185.9719427282375</v>
          </cell>
          <cell r="C102">
            <v>16486.699171080934</v>
          </cell>
          <cell r="D102">
            <v>10991.132780720623</v>
          </cell>
          <cell r="E102">
            <v>18867.383789062496</v>
          </cell>
          <cell r="F102">
            <v>1486.2839812499999</v>
          </cell>
          <cell r="G102">
            <v>50017.471664842291</v>
          </cell>
        </row>
        <row r="103">
          <cell r="A103" t="str">
            <v>Aragón</v>
          </cell>
          <cell r="B103">
            <v>6247.4554050849092</v>
          </cell>
          <cell r="C103">
            <v>30398.71538694781</v>
          </cell>
          <cell r="D103">
            <v>10132.905128982604</v>
          </cell>
          <cell r="E103">
            <v>36535.826864062496</v>
          </cell>
          <cell r="F103">
            <v>2834.3003203124995</v>
          </cell>
          <cell r="G103">
            <v>86149.203105390305</v>
          </cell>
        </row>
        <row r="104">
          <cell r="A104" t="str">
            <v>Castilla-La Mancha</v>
          </cell>
          <cell r="B104">
            <v>34413.703895334947</v>
          </cell>
          <cell r="C104">
            <v>24837.729863292123</v>
          </cell>
          <cell r="D104">
            <v>24837.729863292123</v>
          </cell>
          <cell r="E104">
            <v>25986.862949999999</v>
          </cell>
          <cell r="F104">
            <v>4233.1266015624997</v>
          </cell>
          <cell r="G104">
            <v>114309.1531734817</v>
          </cell>
        </row>
        <row r="105">
          <cell r="A105" t="str">
            <v>Extremadura</v>
          </cell>
          <cell r="B105">
            <v>41554.069966987612</v>
          </cell>
          <cell r="C105">
            <v>12613.222871984708</v>
          </cell>
          <cell r="D105">
            <v>12613.222871984708</v>
          </cell>
          <cell r="E105">
            <v>13026.725031249998</v>
          </cell>
          <cell r="F105">
            <v>2560.3738593749995</v>
          </cell>
          <cell r="G105">
            <v>82367.614601582027</v>
          </cell>
        </row>
        <row r="106">
          <cell r="A106" t="str">
            <v>Baleares</v>
          </cell>
          <cell r="B106">
            <v>6256.4088455553256</v>
          </cell>
          <cell r="C106">
            <v>12821.28070295752</v>
          </cell>
          <cell r="D106">
            <v>0</v>
          </cell>
          <cell r="E106">
            <v>15745.367512499997</v>
          </cell>
          <cell r="F106">
            <v>1264.2855296875</v>
          </cell>
          <cell r="G106">
            <v>36087.34259070034</v>
          </cell>
        </row>
        <row r="107">
          <cell r="A107" t="str">
            <v>Madrid</v>
          </cell>
          <cell r="B107">
            <v>-7720.2428431201952</v>
          </cell>
          <cell r="C107">
            <v>196945.74946530155</v>
          </cell>
          <cell r="D107">
            <v>0</v>
          </cell>
          <cell r="E107">
            <v>110906.55043437498</v>
          </cell>
          <cell r="F107">
            <v>14624.567271874999</v>
          </cell>
          <cell r="G107">
            <v>314756.62432843132</v>
          </cell>
        </row>
        <row r="108">
          <cell r="A108" t="str">
            <v>Castilla y León</v>
          </cell>
          <cell r="B108">
            <v>36070.361751419179</v>
          </cell>
          <cell r="C108">
            <v>50107.353256721741</v>
          </cell>
          <cell r="D108">
            <v>50107.353256721741</v>
          </cell>
          <cell r="E108">
            <v>51205.862201562493</v>
          </cell>
          <cell r="F108">
            <v>8150.5855671874988</v>
          </cell>
          <cell r="G108">
            <v>195641.51603361266</v>
          </cell>
        </row>
        <row r="110">
          <cell r="A110" t="str">
            <v>TOTAL art. 143</v>
          </cell>
          <cell r="B110">
            <v>129275.89732849784</v>
          </cell>
          <cell r="C110">
            <v>386404.83283638989</v>
          </cell>
          <cell r="D110">
            <v>132292.92749786045</v>
          </cell>
          <cell r="E110">
            <v>313485.04455781245</v>
          </cell>
          <cell r="F110">
            <v>40255.636396874994</v>
          </cell>
          <cell r="G110">
            <v>1001714.3386174357</v>
          </cell>
        </row>
        <row r="112">
          <cell r="A112" t="str">
            <v>TOTAL</v>
          </cell>
          <cell r="B112">
            <v>1236459.9752297916</v>
          </cell>
          <cell r="C112">
            <v>831812.00802141381</v>
          </cell>
          <cell r="D112">
            <v>577700.10268288432</v>
          </cell>
          <cell r="E112">
            <v>884236.72781093721</v>
          </cell>
          <cell r="F112">
            <v>91869.965810937487</v>
          </cell>
          <cell r="G112">
            <v>3622078.7795559647</v>
          </cell>
        </row>
        <row r="113">
          <cell r="A113" t="str">
            <v>INDICE CC.AA. 151</v>
          </cell>
          <cell r="C113">
            <v>1.2422968749999999</v>
          </cell>
        </row>
        <row r="115">
          <cell r="A115" t="str">
            <v>SISTEMA REVISADO</v>
          </cell>
        </row>
        <row r="116">
          <cell r="A116" t="str">
            <v>HIPOTESIS:Criterios de evol. IRPF según datos reales.PERIODO 1997-2001. Año base 1996</v>
          </cell>
        </row>
        <row r="117">
          <cell r="A117" t="str">
            <v>FINANCIACION RESULTANTE</v>
          </cell>
        </row>
        <row r="118">
          <cell r="A118">
            <v>2000</v>
          </cell>
        </row>
        <row r="119">
          <cell r="A119" t="str">
            <v>COMUNIDAD
AUTONOMA</v>
          </cell>
          <cell r="B119" t="str">
            <v>PIE consolidada SIN %IRPF</v>
          </cell>
          <cell r="C119" t="str">
            <v xml:space="preserve">
IRPF Tarifa Autonómica</v>
          </cell>
          <cell r="D119" t="str">
            <v xml:space="preserve">
Participación CC.AA. IRPF</v>
          </cell>
          <cell r="E119" t="str">
            <v>Recaudación Normativa
de
tributos cedidos</v>
          </cell>
          <cell r="F119" t="str">
            <v>Recaudación Normativa
de
tasas</v>
          </cell>
          <cell r="G119" t="str">
            <v>Total</v>
          </cell>
        </row>
        <row r="120">
          <cell r="A120" t="str">
            <v>Cataluña</v>
          </cell>
          <cell r="B120">
            <v>96474.301262013061</v>
          </cell>
          <cell r="C120">
            <v>195060.97297180697</v>
          </cell>
          <cell r="D120">
            <v>195060.97297180697</v>
          </cell>
          <cell r="E120">
            <v>239412.0902312109</v>
          </cell>
          <cell r="F120">
            <v>15925.736595781249</v>
          </cell>
          <cell r="G120">
            <v>741934.07403261925</v>
          </cell>
        </row>
        <row r="121">
          <cell r="A121" t="str">
            <v>Galicia</v>
          </cell>
          <cell r="B121">
            <v>236292.60029920415</v>
          </cell>
          <cell r="C121">
            <v>49306.017446974613</v>
          </cell>
          <cell r="D121">
            <v>49306.017446974613</v>
          </cell>
          <cell r="E121">
            <v>53456.692948593751</v>
          </cell>
          <cell r="F121">
            <v>7073.7129440624994</v>
          </cell>
          <cell r="G121">
            <v>395435.04108580964</v>
          </cell>
        </row>
        <row r="122">
          <cell r="A122" t="str">
            <v>Andalucía</v>
          </cell>
          <cell r="B122">
            <v>588534.81553922873</v>
          </cell>
          <cell r="C122">
            <v>100713.70363157603</v>
          </cell>
          <cell r="D122">
            <v>100713.70363157603</v>
          </cell>
          <cell r="E122">
            <v>140207.96704210938</v>
          </cell>
          <cell r="F122">
            <v>21818.894819531248</v>
          </cell>
          <cell r="G122">
            <v>951989.08466402139</v>
          </cell>
        </row>
        <row r="123">
          <cell r="A123" t="str">
            <v>Valencia</v>
          </cell>
          <cell r="B123">
            <v>142317.65358231543</v>
          </cell>
          <cell r="C123">
            <v>82902.24801389419</v>
          </cell>
          <cell r="D123">
            <v>82902.24801389419</v>
          </cell>
          <cell r="E123">
            <v>135349.66385542968</v>
          </cell>
          <cell r="F123">
            <v>6728.6277181249989</v>
          </cell>
          <cell r="G123">
            <v>450200.44118365849</v>
          </cell>
        </row>
        <row r="124">
          <cell r="A124" t="str">
            <v>Canarias</v>
          </cell>
          <cell r="B124">
            <v>126603.51306112946</v>
          </cell>
          <cell r="C124">
            <v>31416.758612506881</v>
          </cell>
          <cell r="D124">
            <v>31416.758612506881</v>
          </cell>
          <cell r="E124">
            <v>45131.64541976562</v>
          </cell>
          <cell r="F124">
            <v>3938.4320426171871</v>
          </cell>
          <cell r="G124">
            <v>238507.107748526</v>
          </cell>
        </row>
        <row r="126">
          <cell r="A126" t="str">
            <v>TOTAL art. 151</v>
          </cell>
          <cell r="B126">
            <v>1190222.8837438908</v>
          </cell>
          <cell r="C126">
            <v>459399.70067675872</v>
          </cell>
          <cell r="D126">
            <v>459399.70067675872</v>
          </cell>
          <cell r="E126">
            <v>613558.05949710927</v>
          </cell>
          <cell r="F126">
            <v>55485.404120117179</v>
          </cell>
          <cell r="G126">
            <v>2778065.7487146347</v>
          </cell>
        </row>
        <row r="128">
          <cell r="A128" t="str">
            <v>Asturias</v>
          </cell>
          <cell r="B128">
            <v>1146.2416802486835</v>
          </cell>
          <cell r="C128">
            <v>25260.87768002622</v>
          </cell>
          <cell r="D128">
            <v>8420.2925600087401</v>
          </cell>
          <cell r="E128">
            <v>26615.499331914059</v>
          </cell>
          <cell r="F128">
            <v>3727.2943714843746</v>
          </cell>
          <cell r="G128">
            <v>65170.205623682079</v>
          </cell>
        </row>
        <row r="129">
          <cell r="A129" t="str">
            <v>Cantabria</v>
          </cell>
          <cell r="B129">
            <v>8200.7683390707352</v>
          </cell>
          <cell r="C129">
            <v>11326.94748648856</v>
          </cell>
          <cell r="D129">
            <v>11326.94748648856</v>
          </cell>
          <cell r="E129">
            <v>10049.004642460937</v>
          </cell>
          <cell r="F129">
            <v>1291.3986589843748</v>
          </cell>
          <cell r="G129">
            <v>42195.066613493167</v>
          </cell>
        </row>
        <row r="130">
          <cell r="A130" t="str">
            <v>La Rioja</v>
          </cell>
          <cell r="B130">
            <v>1691.2709725264976</v>
          </cell>
          <cell r="C130">
            <v>6504.2174205697074</v>
          </cell>
          <cell r="D130">
            <v>4336.1449470464713</v>
          </cell>
          <cell r="E130">
            <v>7636.7467337499993</v>
          </cell>
          <cell r="F130">
            <v>466.07873007812498</v>
          </cell>
          <cell r="G130">
            <v>20634.458803970803</v>
          </cell>
        </row>
        <row r="131">
          <cell r="A131" t="str">
            <v>Murcia</v>
          </cell>
          <cell r="B131">
            <v>2349.9198384328552</v>
          </cell>
          <cell r="C131">
            <v>17059.195740713993</v>
          </cell>
          <cell r="D131">
            <v>11372.797160475995</v>
          </cell>
          <cell r="E131">
            <v>20282.437573242187</v>
          </cell>
          <cell r="F131">
            <v>1597.75527984375</v>
          </cell>
          <cell r="G131">
            <v>52662.105592708787</v>
          </cell>
        </row>
        <row r="132">
          <cell r="A132" t="str">
            <v>Aragón</v>
          </cell>
          <cell r="B132">
            <v>6716.0145604662785</v>
          </cell>
          <cell r="C132">
            <v>30980.928016278744</v>
          </cell>
          <cell r="D132">
            <v>10326.97600542625</v>
          </cell>
          <cell r="E132">
            <v>39276.013878867183</v>
          </cell>
          <cell r="F132">
            <v>3046.8728443359373</v>
          </cell>
          <cell r="G132">
            <v>90346.805305374408</v>
          </cell>
        </row>
        <row r="133">
          <cell r="A133" t="str">
            <v>Castilla-La Mancha</v>
          </cell>
          <cell r="B133">
            <v>36994.731687485073</v>
          </cell>
          <cell r="C133">
            <v>25891.969759576565</v>
          </cell>
          <cell r="D133">
            <v>25891.969759576565</v>
          </cell>
          <cell r="E133">
            <v>27935.87767125</v>
          </cell>
          <cell r="F133">
            <v>4550.6110966796869</v>
          </cell>
          <cell r="G133">
            <v>121265.15997456788</v>
          </cell>
        </row>
        <row r="134">
          <cell r="A134" t="str">
            <v>Extremadura</v>
          </cell>
          <cell r="B134">
            <v>44670.625214511681</v>
          </cell>
          <cell r="C134">
            <v>13262.523567846134</v>
          </cell>
          <cell r="D134">
            <v>13262.523567846134</v>
          </cell>
          <cell r="E134">
            <v>14003.729408593748</v>
          </cell>
          <cell r="F134">
            <v>2752.4018988281246</v>
          </cell>
          <cell r="G134">
            <v>87951.803657625831</v>
          </cell>
        </row>
        <row r="135">
          <cell r="A135" t="str">
            <v>Baleares</v>
          </cell>
          <cell r="B135">
            <v>6725.6395089719754</v>
          </cell>
          <cell r="C135">
            <v>13319.978698514973</v>
          </cell>
          <cell r="D135">
            <v>0</v>
          </cell>
          <cell r="E135">
            <v>16926.270075937497</v>
          </cell>
          <cell r="F135">
            <v>1359.1069444140624</v>
          </cell>
          <cell r="G135">
            <v>38330.995227838503</v>
          </cell>
        </row>
        <row r="136">
          <cell r="A136" t="str">
            <v>Madrid</v>
          </cell>
          <cell r="B136">
            <v>-8299.2610563542112</v>
          </cell>
          <cell r="C136">
            <v>200260.55048030915</v>
          </cell>
          <cell r="D136">
            <v>0</v>
          </cell>
          <cell r="E136">
            <v>119224.54171695311</v>
          </cell>
          <cell r="F136">
            <v>15721.409817265625</v>
          </cell>
          <cell r="G136">
            <v>326907.2409581737</v>
          </cell>
        </row>
        <row r="137">
          <cell r="A137" t="str">
            <v>Castilla y León</v>
          </cell>
          <cell r="B137">
            <v>38775.638882775616</v>
          </cell>
          <cell r="C137">
            <v>51766.007374506968</v>
          </cell>
          <cell r="D137">
            <v>51766.007374506968</v>
          </cell>
          <cell r="E137">
            <v>55046.301866679678</v>
          </cell>
          <cell r="F137">
            <v>8761.8794847265617</v>
          </cell>
          <cell r="G137">
            <v>206115.83498319579</v>
          </cell>
        </row>
        <row r="139">
          <cell r="A139" t="str">
            <v>TOTAL art. 143</v>
          </cell>
          <cell r="B139">
            <v>138971.58962813517</v>
          </cell>
          <cell r="C139">
            <v>395633.19622483099</v>
          </cell>
          <cell r="D139">
            <v>136703.6588613757</v>
          </cell>
          <cell r="E139">
            <v>336996.42289964843</v>
          </cell>
          <cell r="F139">
            <v>43274.809126640619</v>
          </cell>
          <cell r="G139">
            <v>1051579.676740631</v>
          </cell>
        </row>
        <row r="141">
          <cell r="A141" t="str">
            <v>TOTAL</v>
          </cell>
          <cell r="B141">
            <v>1329194.4733720259</v>
          </cell>
          <cell r="C141">
            <v>855032.8969015897</v>
          </cell>
          <cell r="D141">
            <v>596103.35953813442</v>
          </cell>
          <cell r="E141">
            <v>950554.4823967577</v>
          </cell>
          <cell r="F141">
            <v>98760.213246757805</v>
          </cell>
          <cell r="G141">
            <v>3829645.4254552657</v>
          </cell>
        </row>
        <row r="142">
          <cell r="A142" t="str">
            <v>INDICE CC.AA. 151</v>
          </cell>
          <cell r="C142">
            <v>1.3354691406249999</v>
          </cell>
        </row>
        <row r="144">
          <cell r="A144" t="str">
            <v>SISTEMA REVISADO</v>
          </cell>
        </row>
        <row r="145">
          <cell r="A145" t="str">
            <v>HIPOTESIS:Criterios de evol. IRPF según datos reales.PERIODO 1997-2001. Año base 1996</v>
          </cell>
        </row>
        <row r="146">
          <cell r="A146" t="str">
            <v>FINANCIACION RESULTANTE</v>
          </cell>
        </row>
        <row r="147">
          <cell r="A147">
            <v>2001</v>
          </cell>
        </row>
        <row r="148">
          <cell r="A148" t="str">
            <v>COMUNIDAD
AUTONOMA</v>
          </cell>
          <cell r="B148" t="str">
            <v>PIE consolidada SIN %IRPF</v>
          </cell>
          <cell r="C148" t="str">
            <v xml:space="preserve">
IRPF Tarifa Autonómica</v>
          </cell>
          <cell r="D148" t="str">
            <v xml:space="preserve">
Participación CC.AA. IRPF</v>
          </cell>
          <cell r="E148" t="str">
            <v>Recaudación Normativa
de
tributos cedidos</v>
          </cell>
          <cell r="F148" t="str">
            <v>Recaudación Normativa
de
tasas</v>
          </cell>
          <cell r="G148" t="str">
            <v>Total</v>
          </cell>
        </row>
        <row r="149">
          <cell r="A149" t="str">
            <v>Cataluña</v>
          </cell>
          <cell r="B149">
            <v>103709.87385666405</v>
          </cell>
          <cell r="C149">
            <v>200387.20483094588</v>
          </cell>
          <cell r="D149">
            <v>200387.20483094588</v>
          </cell>
          <cell r="E149">
            <v>257367.99699855174</v>
          </cell>
          <cell r="F149">
            <v>17120.166840464844</v>
          </cell>
          <cell r="G149">
            <v>778972.44735757238</v>
          </cell>
        </row>
        <row r="150">
          <cell r="A150" t="str">
            <v>Galicia</v>
          </cell>
          <cell r="B150">
            <v>254014.54532164446</v>
          </cell>
          <cell r="C150">
            <v>51653.01462352075</v>
          </cell>
          <cell r="D150">
            <v>51653.01462352075</v>
          </cell>
          <cell r="E150">
            <v>57465.944919738278</v>
          </cell>
          <cell r="F150">
            <v>7604.2414148671869</v>
          </cell>
          <cell r="G150">
            <v>422390.7609032914</v>
          </cell>
        </row>
        <row r="151">
          <cell r="A151" t="str">
            <v>Andalucía</v>
          </cell>
          <cell r="B151">
            <v>632674.92670467088</v>
          </cell>
          <cell r="C151">
            <v>103588.08436942392</v>
          </cell>
          <cell r="D151">
            <v>103588.08436942392</v>
          </cell>
          <cell r="E151">
            <v>150723.56457026757</v>
          </cell>
          <cell r="F151">
            <v>23455.311930996093</v>
          </cell>
          <cell r="G151">
            <v>1014029.9719447824</v>
          </cell>
        </row>
        <row r="152">
          <cell r="A152" t="str">
            <v>Valencia</v>
          </cell>
          <cell r="B152">
            <v>152991.47760098908</v>
          </cell>
          <cell r="C152">
            <v>86047.762595279914</v>
          </cell>
          <cell r="D152">
            <v>86047.762595279914</v>
          </cell>
          <cell r="E152">
            <v>145500.8886445869</v>
          </cell>
          <cell r="F152">
            <v>7233.274796984374</v>
          </cell>
          <cell r="G152">
            <v>477821.1662331202</v>
          </cell>
        </row>
        <row r="153">
          <cell r="A153" t="str">
            <v>Canarias</v>
          </cell>
          <cell r="B153">
            <v>136098.77654071417</v>
          </cell>
          <cell r="C153">
            <v>33064.73693965032</v>
          </cell>
          <cell r="D153">
            <v>33064.73693965032</v>
          </cell>
          <cell r="E153">
            <v>48516.518826248044</v>
          </cell>
          <cell r="F153">
            <v>4233.8144458134757</v>
          </cell>
          <cell r="G153">
            <v>254978.58369207632</v>
          </cell>
        </row>
        <row r="155">
          <cell r="A155" t="str">
            <v>TOTAL art. 151</v>
          </cell>
          <cell r="B155">
            <v>1279489.6000246827</v>
          </cell>
          <cell r="C155">
            <v>474740.80335882073</v>
          </cell>
          <cell r="D155">
            <v>474740.80335882073</v>
          </cell>
          <cell r="E155">
            <v>659574.91395939246</v>
          </cell>
          <cell r="F155">
            <v>59646.809429125977</v>
          </cell>
          <cell r="G155">
            <v>2948192.9301308421</v>
          </cell>
        </row>
        <row r="157">
          <cell r="A157" t="str">
            <v>Asturias</v>
          </cell>
          <cell r="B157">
            <v>1232.2098062673349</v>
          </cell>
          <cell r="C157">
            <v>25868.102404749738</v>
          </cell>
          <cell r="D157">
            <v>8622.7008015832453</v>
          </cell>
          <cell r="E157">
            <v>28611.661781807616</v>
          </cell>
          <cell r="F157">
            <v>4006.8414493457026</v>
          </cell>
          <cell r="G157">
            <v>68341.516243753649</v>
          </cell>
        </row>
        <row r="158">
          <cell r="A158" t="str">
            <v>Cantabria</v>
          </cell>
          <cell r="B158">
            <v>8815.8259645010403</v>
          </cell>
          <cell r="C158">
            <v>11520.59290281217</v>
          </cell>
          <cell r="D158">
            <v>11520.59290281217</v>
          </cell>
          <cell r="E158">
            <v>10802.679990645507</v>
          </cell>
          <cell r="F158">
            <v>1388.2535584082029</v>
          </cell>
          <cell r="G158">
            <v>44047.945319179082</v>
          </cell>
        </row>
        <row r="159">
          <cell r="A159" t="str">
            <v>La Rioja</v>
          </cell>
          <cell r="B159">
            <v>1818.1162954659851</v>
          </cell>
          <cell r="C159">
            <v>6702.7042118463278</v>
          </cell>
          <cell r="D159">
            <v>4468.4694745642182</v>
          </cell>
          <cell r="E159">
            <v>8209.5027387812497</v>
          </cell>
          <cell r="F159">
            <v>501.03463483398434</v>
          </cell>
          <cell r="G159">
            <v>21699.827355491765</v>
          </cell>
        </row>
        <row r="160">
          <cell r="A160" t="str">
            <v>Murcia</v>
          </cell>
          <cell r="B160">
            <v>2526.1638263153195</v>
          </cell>
          <cell r="C160">
            <v>17684.267386335159</v>
          </cell>
          <cell r="D160">
            <v>11789.511590890106</v>
          </cell>
          <cell r="E160">
            <v>21803.620391235349</v>
          </cell>
          <cell r="F160">
            <v>1717.5869258320313</v>
          </cell>
          <cell r="G160">
            <v>55521.150120607963</v>
          </cell>
        </row>
        <row r="161">
          <cell r="A161" t="str">
            <v>Aragón</v>
          </cell>
          <cell r="B161">
            <v>7219.7156525012488</v>
          </cell>
          <cell r="C161">
            <v>31632.775244755441</v>
          </cell>
          <cell r="D161">
            <v>10544.258414918482</v>
          </cell>
          <cell r="E161">
            <v>42221.714919782222</v>
          </cell>
          <cell r="F161">
            <v>3275.3883076611323</v>
          </cell>
          <cell r="G161">
            <v>94893.852539618529</v>
          </cell>
        </row>
        <row r="162">
          <cell r="A162" t="str">
            <v>Castilla-La Mancha</v>
          </cell>
          <cell r="B162">
            <v>39769.336564046447</v>
          </cell>
          <cell r="C162">
            <v>27040.951200403444</v>
          </cell>
          <cell r="D162">
            <v>27040.951200403444</v>
          </cell>
          <cell r="E162">
            <v>30031.068496593751</v>
          </cell>
          <cell r="F162">
            <v>4891.9069289306635</v>
          </cell>
          <cell r="G162">
            <v>128774.21439037776</v>
          </cell>
        </row>
        <row r="163">
          <cell r="A163" t="str">
            <v>Extremadura</v>
          </cell>
          <cell r="B163">
            <v>48020.922105600061</v>
          </cell>
          <cell r="C163">
            <v>13971.079026179492</v>
          </cell>
          <cell r="D163">
            <v>13971.079026179492</v>
          </cell>
          <cell r="E163">
            <v>15054.009114238281</v>
          </cell>
          <cell r="F163">
            <v>2958.832041240234</v>
          </cell>
          <cell r="G163">
            <v>93975.921313437575</v>
          </cell>
        </row>
        <row r="164">
          <cell r="A164" t="str">
            <v>Baleares</v>
          </cell>
          <cell r="B164">
            <v>7230.062472144873</v>
          </cell>
          <cell r="C164">
            <v>13863.705797812387</v>
          </cell>
          <cell r="D164">
            <v>0</v>
          </cell>
          <cell r="E164">
            <v>18195.740331632809</v>
          </cell>
          <cell r="F164">
            <v>1461.0399652451172</v>
          </cell>
          <cell r="G164">
            <v>40750.54856683519</v>
          </cell>
        </row>
        <row r="165">
          <cell r="A165" t="str">
            <v>Madrid</v>
          </cell>
          <cell r="B165">
            <v>-8921.7056355807763</v>
          </cell>
          <cell r="C165">
            <v>204008.32053565857</v>
          </cell>
          <cell r="D165">
            <v>0</v>
          </cell>
          <cell r="E165">
            <v>128166.38234572459</v>
          </cell>
          <cell r="F165">
            <v>16900.515553560548</v>
          </cell>
          <cell r="G165">
            <v>340153.51279936294</v>
          </cell>
        </row>
        <row r="166">
          <cell r="A166" t="str">
            <v>Castilla y León</v>
          </cell>
          <cell r="B166">
            <v>41683.811798983785</v>
          </cell>
          <cell r="C166">
            <v>53578.624256199233</v>
          </cell>
          <cell r="D166">
            <v>53578.624256199233</v>
          </cell>
          <cell r="E166">
            <v>59174.774506680653</v>
          </cell>
          <cell r="F166">
            <v>9419.0204460810528</v>
          </cell>
          <cell r="G166">
            <v>217434.85526414396</v>
          </cell>
        </row>
        <row r="168">
          <cell r="A168" t="str">
            <v>TOTAL art. 143</v>
          </cell>
          <cell r="B168">
            <v>149394.45885024531</v>
          </cell>
          <cell r="C168">
            <v>405871.12296675192</v>
          </cell>
          <cell r="D168">
            <v>141536.1876675504</v>
          </cell>
          <cell r="E168">
            <v>362271.15461712203</v>
          </cell>
          <cell r="F168">
            <v>46520.419811138665</v>
          </cell>
          <cell r="G168">
            <v>1105593.3439128085</v>
          </cell>
        </row>
        <row r="170">
          <cell r="A170" t="str">
            <v>TOTAL</v>
          </cell>
          <cell r="B170">
            <v>1428884.0588749279</v>
          </cell>
          <cell r="C170">
            <v>880611.92632557265</v>
          </cell>
          <cell r="D170">
            <v>616276.99102637114</v>
          </cell>
          <cell r="E170">
            <v>1021846.0685765145</v>
          </cell>
          <cell r="F170">
            <v>106167.22924026464</v>
          </cell>
          <cell r="G170">
            <v>4053786.2740436504</v>
          </cell>
        </row>
        <row r="171">
          <cell r="A171" t="str">
            <v>INDICE CC.AA. 151</v>
          </cell>
          <cell r="C171">
            <v>1.4356293261718749</v>
          </cell>
        </row>
      </sheetData>
      <sheetData sheetId="17" refreshError="1">
        <row r="2">
          <cell r="A2" t="str">
            <v>SISTEMA REVISADO</v>
          </cell>
        </row>
        <row r="3">
          <cell r="A3" t="str">
            <v>HIPOTESIS:Criterios de evol. IRPF según datos reales.PERIODO 1997-2001. Año base 1996</v>
          </cell>
        </row>
        <row r="4">
          <cell r="A4" t="str">
            <v>FINANCIACION RESULTANTE</v>
          </cell>
        </row>
        <row r="5">
          <cell r="A5" t="str">
            <v>CON EL SISTEMA ACTUAL EN EL QUINQUENIO 1997-2001</v>
          </cell>
        </row>
        <row r="7">
          <cell r="A7" t="str">
            <v>COMUNIDAD
AUTONOMA</v>
          </cell>
          <cell r="B7">
            <v>1990</v>
          </cell>
          <cell r="C7">
            <v>1997</v>
          </cell>
          <cell r="D7">
            <v>1998</v>
          </cell>
          <cell r="E7">
            <v>1999</v>
          </cell>
          <cell r="F7">
            <v>2000</v>
          </cell>
          <cell r="G7">
            <v>2001</v>
          </cell>
          <cell r="H7" t="str">
            <v>TOTAL QUINQUENIO</v>
          </cell>
        </row>
        <row r="8">
          <cell r="A8" t="str">
            <v>Cataluña</v>
          </cell>
          <cell r="B8">
            <v>605393.18459999992</v>
          </cell>
          <cell r="C8">
            <v>687796.97560725955</v>
          </cell>
          <cell r="D8">
            <v>724292.40605543985</v>
          </cell>
          <cell r="E8">
            <v>785437.11770003999</v>
          </cell>
          <cell r="F8">
            <v>781986.37654782005</v>
          </cell>
          <cell r="G8">
            <v>847308.30116615992</v>
          </cell>
          <cell r="H8">
            <v>3826821.1770767192</v>
          </cell>
        </row>
        <row r="9">
          <cell r="A9" t="str">
            <v>Galicia</v>
          </cell>
          <cell r="B9">
            <v>305940.84080000001</v>
          </cell>
          <cell r="C9">
            <v>347584.33092704171</v>
          </cell>
          <cell r="D9">
            <v>366027.6219331199</v>
          </cell>
          <cell r="E9">
            <v>396927.64685392001</v>
          </cell>
          <cell r="F9">
            <v>395183.78406136</v>
          </cell>
          <cell r="G9">
            <v>428194.80078368</v>
          </cell>
          <cell r="H9">
            <v>1933918.1845591217</v>
          </cell>
        </row>
        <row r="10">
          <cell r="A10" t="str">
            <v>Andalucía</v>
          </cell>
          <cell r="B10">
            <v>740429.1235000001</v>
          </cell>
          <cell r="C10">
            <v>841213.48695281311</v>
          </cell>
          <cell r="D10">
            <v>885849.40335539973</v>
          </cell>
          <cell r="E10">
            <v>960632.74482889997</v>
          </cell>
          <cell r="F10">
            <v>956412.29882495012</v>
          </cell>
          <cell r="G10">
            <v>1036304.6012506002</v>
          </cell>
          <cell r="H10">
            <v>4680412.535212663</v>
          </cell>
        </row>
        <row r="11">
          <cell r="A11" t="str">
            <v>Valencia</v>
          </cell>
          <cell r="B11">
            <v>356116.17020000005</v>
          </cell>
          <cell r="C11">
            <v>404589.33311288565</v>
          </cell>
          <cell r="D11">
            <v>426057.38602727989</v>
          </cell>
          <cell r="E11">
            <v>462025.11921747995</v>
          </cell>
          <cell r="F11">
            <v>459995.25704734004</v>
          </cell>
          <cell r="G11">
            <v>498420.19181191997</v>
          </cell>
          <cell r="H11">
            <v>2251087.2872169055</v>
          </cell>
        </row>
        <row r="12">
          <cell r="A12" t="str">
            <v>Canarias</v>
          </cell>
          <cell r="B12">
            <v>184287.39850000001</v>
          </cell>
          <cell r="C12">
            <v>209371.89012885661</v>
          </cell>
          <cell r="D12">
            <v>220481.44356539994</v>
          </cell>
          <cell r="E12">
            <v>239094.47081389997</v>
          </cell>
          <cell r="F12">
            <v>238044.03264245004</v>
          </cell>
          <cell r="G12">
            <v>257928.6429406</v>
          </cell>
          <cell r="H12">
            <v>1164920.4800912065</v>
          </cell>
        </row>
        <row r="14">
          <cell r="A14" t="str">
            <v>TOTAL art. 151</v>
          </cell>
          <cell r="B14">
            <v>2192166.7176000001</v>
          </cell>
          <cell r="C14">
            <v>2490556.0167288566</v>
          </cell>
          <cell r="D14">
            <v>2622708.2609366393</v>
          </cell>
          <cell r="E14">
            <v>2844117.0994142396</v>
          </cell>
          <cell r="F14">
            <v>2831621.7491239207</v>
          </cell>
          <cell r="G14">
            <v>3068156.53795296</v>
          </cell>
          <cell r="H14">
            <v>13857159.664156616</v>
          </cell>
        </row>
        <row r="16">
          <cell r="A16" t="str">
            <v>Asturias</v>
          </cell>
          <cell r="B16">
            <v>53401.129300000001</v>
          </cell>
          <cell r="C16">
            <v>58371.527594083367</v>
          </cell>
          <cell r="D16">
            <v>62303.097554309992</v>
          </cell>
          <cell r="E16">
            <v>65779.511071740009</v>
          </cell>
          <cell r="F16">
            <v>68978.238716809996</v>
          </cell>
          <cell r="G16">
            <v>72550.774266979992</v>
          </cell>
          <cell r="H16">
            <v>327983.14920392336</v>
          </cell>
        </row>
        <row r="17">
          <cell r="A17" t="str">
            <v>Cantabria</v>
          </cell>
          <cell r="B17">
            <v>34991.108399999997</v>
          </cell>
          <cell r="C17">
            <v>38247.963597244787</v>
          </cell>
          <cell r="D17">
            <v>40824.126170279997</v>
          </cell>
          <cell r="E17">
            <v>43102.047327120003</v>
          </cell>
          <cell r="F17">
            <v>45198.014720280007</v>
          </cell>
          <cell r="G17">
            <v>47538.919872239996</v>
          </cell>
          <cell r="H17">
            <v>214911.07168716477</v>
          </cell>
        </row>
        <row r="18">
          <cell r="A18" t="str">
            <v>La Rioja</v>
          </cell>
          <cell r="B18">
            <v>16817.979299999999</v>
          </cell>
          <cell r="C18">
            <v>18383.340495884848</v>
          </cell>
          <cell r="D18">
            <v>19621.536449309999</v>
          </cell>
          <cell r="E18">
            <v>20716.386901740003</v>
          </cell>
          <cell r="F18">
            <v>21723.783861810003</v>
          </cell>
          <cell r="G18">
            <v>22848.906676980001</v>
          </cell>
          <cell r="H18">
            <v>103293.95438572485</v>
          </cell>
        </row>
        <row r="19">
          <cell r="A19" t="str">
            <v>Murcia</v>
          </cell>
          <cell r="B19">
            <v>42926.474600000001</v>
          </cell>
          <cell r="C19">
            <v>46921.927110455668</v>
          </cell>
          <cell r="D19">
            <v>50082.317915819993</v>
          </cell>
          <cell r="E19">
            <v>52876.83141228</v>
          </cell>
          <cell r="F19">
            <v>55448.127240820002</v>
          </cell>
          <cell r="G19">
            <v>58319.908391560006</v>
          </cell>
          <cell r="H19">
            <v>263649.11207093566</v>
          </cell>
        </row>
        <row r="20">
          <cell r="A20" t="str">
            <v>Aragón</v>
          </cell>
          <cell r="B20">
            <v>73494.494000000006</v>
          </cell>
          <cell r="C20">
            <v>80335.115394913446</v>
          </cell>
          <cell r="D20">
            <v>85746.026149799989</v>
          </cell>
          <cell r="E20">
            <v>90530.517709200009</v>
          </cell>
          <cell r="F20">
            <v>94932.837899800012</v>
          </cell>
          <cell r="G20">
            <v>99849.619548400005</v>
          </cell>
          <cell r="H20">
            <v>451394.11670211348</v>
          </cell>
        </row>
        <row r="21">
          <cell r="A21" t="str">
            <v>Castilla-La Mancha</v>
          </cell>
          <cell r="B21">
            <v>96511.414400000009</v>
          </cell>
          <cell r="C21">
            <v>105494.37367036381</v>
          </cell>
          <cell r="D21">
            <v>112599.86718047998</v>
          </cell>
          <cell r="E21">
            <v>118882.76025792</v>
          </cell>
          <cell r="F21">
            <v>124663.79398048</v>
          </cell>
          <cell r="G21">
            <v>131120.40760384002</v>
          </cell>
          <cell r="H21">
            <v>592761.20269308379</v>
          </cell>
        </row>
        <row r="22">
          <cell r="A22" t="str">
            <v>Extremadura</v>
          </cell>
          <cell r="B22">
            <v>68420.649399999995</v>
          </cell>
          <cell r="C22">
            <v>74789.014330024729</v>
          </cell>
          <cell r="D22">
            <v>79826.371654980001</v>
          </cell>
          <cell r="E22">
            <v>84280.555930920003</v>
          </cell>
          <cell r="F22">
            <v>88378.952829980015</v>
          </cell>
          <cell r="G22">
            <v>92956.294274840009</v>
          </cell>
          <cell r="H22">
            <v>420231.18902074476</v>
          </cell>
        </row>
        <row r="23">
          <cell r="A23" t="str">
            <v>Baleares</v>
          </cell>
          <cell r="B23">
            <v>30121.784800000005</v>
          </cell>
          <cell r="C23">
            <v>32925.419662168846</v>
          </cell>
          <cell r="D23">
            <v>35143.086326160002</v>
          </cell>
          <cell r="E23">
            <v>37104.014516640003</v>
          </cell>
          <cell r="F23">
            <v>38908.309426160013</v>
          </cell>
          <cell r="G23">
            <v>40923.456829280003</v>
          </cell>
          <cell r="H23">
            <v>185004.28676040887</v>
          </cell>
        </row>
        <row r="24">
          <cell r="A24" t="str">
            <v>Madrid</v>
          </cell>
          <cell r="B24">
            <v>273196.35509999999</v>
          </cell>
          <cell r="C24">
            <v>298624.55699645</v>
          </cell>
          <cell r="D24">
            <v>318738.18749516999</v>
          </cell>
          <cell r="E24">
            <v>336523.27021217998</v>
          </cell>
          <cell r="F24">
            <v>352887.73188267002</v>
          </cell>
          <cell r="G24">
            <v>371164.56803885999</v>
          </cell>
          <cell r="H24">
            <v>1677938.3146253298</v>
          </cell>
        </row>
        <row r="25">
          <cell r="A25" t="str">
            <v>Castilla y León</v>
          </cell>
          <cell r="B25">
            <v>166907.19680000001</v>
          </cell>
          <cell r="C25">
            <v>182442.35976601907</v>
          </cell>
          <cell r="D25">
            <v>194730.62650655999</v>
          </cell>
          <cell r="E25">
            <v>205596.28501824001</v>
          </cell>
          <cell r="F25">
            <v>215594.02610656002</v>
          </cell>
          <cell r="G25">
            <v>226760.11757248</v>
          </cell>
          <cell r="H25">
            <v>1025123.4149698591</v>
          </cell>
        </row>
        <row r="27">
          <cell r="A27" t="str">
            <v>TOTAL art. 143</v>
          </cell>
          <cell r="B27">
            <v>856788.58610000007</v>
          </cell>
          <cell r="C27">
            <v>936535.59861760854</v>
          </cell>
          <cell r="D27">
            <v>999615.24340286991</v>
          </cell>
          <cell r="E27">
            <v>1055392.1803579801</v>
          </cell>
          <cell r="F27">
            <v>1106713.81666537</v>
          </cell>
          <cell r="G27">
            <v>1164032.9730754602</v>
          </cell>
          <cell r="H27">
            <v>5262289.8121192884</v>
          </cell>
        </row>
        <row r="29">
          <cell r="A29" t="str">
            <v>TOTAL</v>
          </cell>
          <cell r="B29">
            <v>3048955.3037</v>
          </cell>
          <cell r="C29">
            <v>3427091.6153464653</v>
          </cell>
          <cell r="D29">
            <v>3622323.5043395092</v>
          </cell>
          <cell r="E29">
            <v>3899509.2797722197</v>
          </cell>
          <cell r="F29">
            <v>3938335.5657892907</v>
          </cell>
          <cell r="G29">
            <v>4232189.5110284202</v>
          </cell>
          <cell r="H29">
            <v>19119449.476275906</v>
          </cell>
        </row>
        <row r="32">
          <cell r="A32" t="str">
            <v>SISTEMA REVISADO</v>
          </cell>
        </row>
        <row r="33">
          <cell r="A33" t="str">
            <v>HIPOTESIS:Criterios de evol. IRPF según datos reales.PERIODO 1997-2001. Año base 1996</v>
          </cell>
        </row>
        <row r="34">
          <cell r="A34" t="str">
            <v>FINANCIACION RESULTANTE</v>
          </cell>
        </row>
        <row r="35">
          <cell r="A35" t="str">
            <v>CON EL NUEVO SISTEMA EN EL QUINQUENIO 1990/94</v>
          </cell>
        </row>
        <row r="36">
          <cell r="A36" t="str">
            <v>COMUNIDAD
AUTONOMA</v>
          </cell>
          <cell r="B36">
            <v>1996</v>
          </cell>
          <cell r="C36">
            <v>1997</v>
          </cell>
          <cell r="D36">
            <v>1998</v>
          </cell>
          <cell r="E36">
            <v>1999</v>
          </cell>
          <cell r="F36">
            <v>2000</v>
          </cell>
          <cell r="G36">
            <v>2001</v>
          </cell>
          <cell r="H36" t="str">
            <v>TOTAL QUINQUENIO</v>
          </cell>
        </row>
        <row r="37">
          <cell r="A37" t="str">
            <v>Cataluña</v>
          </cell>
          <cell r="B37">
            <v>605393.1845999998</v>
          </cell>
          <cell r="C37">
            <v>631921.85795845429</v>
          </cell>
          <cell r="D37">
            <v>672920.62186561979</v>
          </cell>
          <cell r="E37">
            <v>707723.1174169305</v>
          </cell>
          <cell r="F37">
            <v>741934.07403261925</v>
          </cell>
          <cell r="G37">
            <v>778972.44735757238</v>
          </cell>
          <cell r="H37">
            <v>3533472.1186311962</v>
          </cell>
        </row>
        <row r="38">
          <cell r="A38" t="str">
            <v>Galicia</v>
          </cell>
          <cell r="B38">
            <v>305940.84080000001</v>
          </cell>
          <cell r="C38">
            <v>324133.14496585663</v>
          </cell>
          <cell r="D38">
            <v>346419.76054252207</v>
          </cell>
          <cell r="E38">
            <v>370420.10502680769</v>
          </cell>
          <cell r="F38">
            <v>395435.04108580964</v>
          </cell>
          <cell r="G38">
            <v>422390.7609032914</v>
          </cell>
          <cell r="H38">
            <v>1858798.8125242875</v>
          </cell>
        </row>
        <row r="39">
          <cell r="A39" t="str">
            <v>Andalucía</v>
          </cell>
          <cell r="B39">
            <v>740429.1235000001</v>
          </cell>
          <cell r="C39">
            <v>785889.31678911229</v>
          </cell>
          <cell r="D39">
            <v>839285.42354383378</v>
          </cell>
          <cell r="E39">
            <v>894397.81555431965</v>
          </cell>
          <cell r="F39">
            <v>951989.08466402139</v>
          </cell>
          <cell r="G39">
            <v>1014029.9719447824</v>
          </cell>
          <cell r="H39">
            <v>4485591.6124960706</v>
          </cell>
        </row>
        <row r="40">
          <cell r="A40" t="str">
            <v>Valencia</v>
          </cell>
          <cell r="B40">
            <v>356116.17020000005</v>
          </cell>
          <cell r="C40">
            <v>374797.5936015331</v>
          </cell>
          <cell r="D40">
            <v>399512.74868973263</v>
          </cell>
          <cell r="E40">
            <v>424593.69197939534</v>
          </cell>
          <cell r="F40">
            <v>450200.44118365849</v>
          </cell>
          <cell r="G40">
            <v>477821.1662331202</v>
          </cell>
          <cell r="H40">
            <v>2126925.6416874398</v>
          </cell>
        </row>
        <row r="41">
          <cell r="A41" t="str">
            <v>Canarias</v>
          </cell>
          <cell r="B41">
            <v>184287.39850000001</v>
          </cell>
          <cell r="C41">
            <v>195181.60505518276</v>
          </cell>
          <cell r="D41">
            <v>208562.35207997344</v>
          </cell>
          <cell r="E41">
            <v>223229.71096107588</v>
          </cell>
          <cell r="F41">
            <v>238507.107748526</v>
          </cell>
          <cell r="G41">
            <v>254978.58369207632</v>
          </cell>
          <cell r="H41">
            <v>1120459.3595368345</v>
          </cell>
        </row>
        <row r="43">
          <cell r="A43" t="str">
            <v>TOTAL art. 151</v>
          </cell>
          <cell r="B43">
            <v>2192166.7176000001</v>
          </cell>
          <cell r="C43">
            <v>2311923.5183701389</v>
          </cell>
          <cell r="D43">
            <v>2466700.9067216818</v>
          </cell>
          <cell r="E43">
            <v>2620364.4409385291</v>
          </cell>
          <cell r="F43">
            <v>2778065.7487146347</v>
          </cell>
          <cell r="G43">
            <v>2948192.9301308421</v>
          </cell>
          <cell r="H43">
            <v>13125247.544875829</v>
          </cell>
        </row>
        <row r="45">
          <cell r="A45" t="str">
            <v>Asturias</v>
          </cell>
          <cell r="B45">
            <v>53401.129300000001</v>
          </cell>
          <cell r="C45">
            <v>55745.101588244543</v>
          </cell>
          <cell r="D45">
            <v>59265.06258400462</v>
          </cell>
          <cell r="E45">
            <v>62243.590224081541</v>
          </cell>
          <cell r="F45">
            <v>65170.205623682079</v>
          </cell>
          <cell r="G45">
            <v>68341.516243753649</v>
          </cell>
          <cell r="H45">
            <v>310765.47626376647</v>
          </cell>
        </row>
        <row r="46">
          <cell r="A46" t="str">
            <v>Cantabria</v>
          </cell>
          <cell r="B46">
            <v>34991.108399999997</v>
          </cell>
          <cell r="C46">
            <v>36487.74893927449</v>
          </cell>
          <cell r="D46">
            <v>38738.869564408931</v>
          </cell>
          <cell r="E46">
            <v>40492.203617446678</v>
          </cell>
          <cell r="F46">
            <v>42195.066613493167</v>
          </cell>
          <cell r="G46">
            <v>44047.945319179082</v>
          </cell>
          <cell r="H46">
            <v>201961.83405380236</v>
          </cell>
        </row>
        <row r="47">
          <cell r="A47" t="str">
            <v>La Rioja</v>
          </cell>
          <cell r="B47">
            <v>16817.979299999999</v>
          </cell>
          <cell r="C47">
            <v>17550.438420206017</v>
          </cell>
          <cell r="D47">
            <v>18650.603725631241</v>
          </cell>
          <cell r="E47">
            <v>19649.619277866746</v>
          </cell>
          <cell r="F47">
            <v>20634.458803970803</v>
          </cell>
          <cell r="G47">
            <v>21699.827355491765</v>
          </cell>
          <cell r="H47">
            <v>98184.947583166577</v>
          </cell>
        </row>
        <row r="48">
          <cell r="A48" t="str">
            <v>Murcia</v>
          </cell>
          <cell r="B48">
            <v>42926.474600000001</v>
          </cell>
          <cell r="C48">
            <v>44746.8409866129</v>
          </cell>
          <cell r="D48">
            <v>47340.754892997837</v>
          </cell>
          <cell r="E48">
            <v>50017.471664842291</v>
          </cell>
          <cell r="F48">
            <v>52662.105592708787</v>
          </cell>
          <cell r="G48">
            <v>55521.150120607963</v>
          </cell>
          <cell r="H48">
            <v>250288.32325776978</v>
          </cell>
        </row>
        <row r="49">
          <cell r="A49" t="str">
            <v>Aragón</v>
          </cell>
          <cell r="B49">
            <v>73494.494000000006</v>
          </cell>
          <cell r="C49">
            <v>76949.955292179249</v>
          </cell>
          <cell r="D49">
            <v>81932.256182498531</v>
          </cell>
          <cell r="E49">
            <v>86149.203105390305</v>
          </cell>
          <cell r="F49">
            <v>90346.805305374408</v>
          </cell>
          <cell r="G49">
            <v>94893.852539618529</v>
          </cell>
          <cell r="H49">
            <v>430272.07242506102</v>
          </cell>
        </row>
        <row r="50">
          <cell r="A50" t="str">
            <v>Castilla-La Mancha</v>
          </cell>
          <cell r="B50">
            <v>96511.414400000009</v>
          </cell>
          <cell r="C50">
            <v>101207.58385554934</v>
          </cell>
          <cell r="D50">
            <v>107450.52816089205</v>
          </cell>
          <cell r="E50">
            <v>114309.1531734817</v>
          </cell>
          <cell r="F50">
            <v>121265.15997456788</v>
          </cell>
          <cell r="G50">
            <v>128774.21439037776</v>
          </cell>
          <cell r="H50">
            <v>573006.6395548688</v>
          </cell>
        </row>
        <row r="51">
          <cell r="A51" t="str">
            <v>Extremadura</v>
          </cell>
          <cell r="B51">
            <v>68420.649399999995</v>
          </cell>
          <cell r="C51">
            <v>72268.456920922385</v>
          </cell>
          <cell r="D51">
            <v>76981.531008014761</v>
          </cell>
          <cell r="E51">
            <v>82367.614601582027</v>
          </cell>
          <cell r="F51">
            <v>87951.803657625831</v>
          </cell>
          <cell r="G51">
            <v>93975.921313437575</v>
          </cell>
          <cell r="H51">
            <v>413545.32750158256</v>
          </cell>
        </row>
        <row r="52">
          <cell r="A52" t="str">
            <v>Baleares</v>
          </cell>
          <cell r="B52">
            <v>30121.784800000005</v>
          </cell>
          <cell r="C52">
            <v>31746.605402353172</v>
          </cell>
          <cell r="D52">
            <v>33899.500705828134</v>
          </cell>
          <cell r="E52">
            <v>36087.34259070034</v>
          </cell>
          <cell r="F52">
            <v>38330.995227838503</v>
          </cell>
          <cell r="G52">
            <v>40750.54856683519</v>
          </cell>
          <cell r="H52">
            <v>180814.99249355536</v>
          </cell>
        </row>
        <row r="53">
          <cell r="A53" t="str">
            <v>Madrid</v>
          </cell>
          <cell r="B53">
            <v>273196.35509999999</v>
          </cell>
          <cell r="C53">
            <v>283912.96499837434</v>
          </cell>
          <cell r="D53">
            <v>301949.57795942319</v>
          </cell>
          <cell r="E53">
            <v>314756.62432843132</v>
          </cell>
          <cell r="F53">
            <v>326907.2409581737</v>
          </cell>
          <cell r="G53">
            <v>340153.51279936294</v>
          </cell>
          <cell r="H53">
            <v>1567679.9210437655</v>
          </cell>
        </row>
        <row r="54">
          <cell r="A54" t="str">
            <v>Castilla y León</v>
          </cell>
          <cell r="B54">
            <v>166907.19680000001</v>
          </cell>
          <cell r="C54">
            <v>174328.15393176329</v>
          </cell>
          <cell r="D54">
            <v>185107.83733091404</v>
          </cell>
          <cell r="E54">
            <v>195641.51603361266</v>
          </cell>
          <cell r="F54">
            <v>206115.83498319579</v>
          </cell>
          <cell r="G54">
            <v>217434.85526414396</v>
          </cell>
          <cell r="H54">
            <v>978628.19754362968</v>
          </cell>
        </row>
        <row r="56">
          <cell r="A56" t="str">
            <v>TOTAL art. 143</v>
          </cell>
          <cell r="B56">
            <v>856788.58610000007</v>
          </cell>
          <cell r="C56">
            <v>894943.85033547971</v>
          </cell>
          <cell r="D56">
            <v>951316.52211461333</v>
          </cell>
          <cell r="E56">
            <v>1001714.3386174357</v>
          </cell>
          <cell r="F56">
            <v>1051579.676740631</v>
          </cell>
          <cell r="G56">
            <v>1105593.3439128085</v>
          </cell>
          <cell r="H56">
            <v>5005147.7317209681</v>
          </cell>
        </row>
        <row r="58">
          <cell r="A58" t="str">
            <v>TOTAL</v>
          </cell>
          <cell r="B58">
            <v>3048955.3037</v>
          </cell>
          <cell r="C58">
            <v>3206867.3687056187</v>
          </cell>
          <cell r="D58">
            <v>3418017.4288362954</v>
          </cell>
          <cell r="E58">
            <v>3622078.7795559647</v>
          </cell>
          <cell r="F58">
            <v>3829645.4254552657</v>
          </cell>
          <cell r="G58">
            <v>4053786.2740436504</v>
          </cell>
          <cell r="H58">
            <v>18130395.276596796</v>
          </cell>
        </row>
        <row r="60">
          <cell r="A60" t="str">
            <v>SISTEMA REVISADO</v>
          </cell>
        </row>
        <row r="61">
          <cell r="A61" t="str">
            <v>HIPOTESIS:Criterios de evol. IRPF según datos reales.PERIODO 1997-2001. Año base 1996</v>
          </cell>
        </row>
        <row r="62">
          <cell r="A62" t="str">
            <v>DIFERENCIA DE FINANCIACION RESULTANTE</v>
          </cell>
        </row>
        <row r="63">
          <cell r="A63" t="str">
            <v>CON EL NUEVO SISTEMA EN EL QUINQUENIO 1990/94</v>
          </cell>
        </row>
        <row r="64">
          <cell r="A64" t="str">
            <v>COMUNIDAD
AUTONOMA</v>
          </cell>
          <cell r="B64">
            <v>1996</v>
          </cell>
          <cell r="C64">
            <v>1997</v>
          </cell>
          <cell r="D64">
            <v>1998</v>
          </cell>
          <cell r="E64">
            <v>1999</v>
          </cell>
          <cell r="F64">
            <v>2000</v>
          </cell>
          <cell r="G64">
            <v>2001</v>
          </cell>
          <cell r="H64" t="str">
            <v>TOTAL QUINQUENIO</v>
          </cell>
        </row>
        <row r="65">
          <cell r="A65" t="str">
            <v>Cataluña</v>
          </cell>
          <cell r="B65">
            <v>0</v>
          </cell>
          <cell r="C65">
            <v>-55875.117648805259</v>
          </cell>
          <cell r="D65">
            <v>-51371.784189820057</v>
          </cell>
          <cell r="E65">
            <v>-77714.00028310949</v>
          </cell>
          <cell r="F65">
            <v>-40052.302515200805</v>
          </cell>
          <cell r="G65">
            <v>-68335.853808587533</v>
          </cell>
          <cell r="H65">
            <v>-293349.05844552314</v>
          </cell>
        </row>
        <row r="66">
          <cell r="A66" t="str">
            <v>Galicia</v>
          </cell>
          <cell r="B66">
            <v>0</v>
          </cell>
          <cell r="C66">
            <v>-23451.185961185081</v>
          </cell>
          <cell r="D66">
            <v>-19607.861390597827</v>
          </cell>
          <cell r="E66">
            <v>-26507.54182711232</v>
          </cell>
          <cell r="F66">
            <v>251.25702444964554</v>
          </cell>
          <cell r="G66">
            <v>-5804.039880388591</v>
          </cell>
          <cell r="H66">
            <v>-75119.372034834174</v>
          </cell>
        </row>
        <row r="67">
          <cell r="A67" t="str">
            <v>Andalucía</v>
          </cell>
          <cell r="B67">
            <v>0</v>
          </cell>
          <cell r="C67">
            <v>-55324.170163700823</v>
          </cell>
          <cell r="D67">
            <v>-46563.979811565951</v>
          </cell>
          <cell r="E67">
            <v>-66234.929274580325</v>
          </cell>
          <cell r="F67">
            <v>-4423.2141609287355</v>
          </cell>
          <cell r="G67">
            <v>-22274.629305817769</v>
          </cell>
          <cell r="H67">
            <v>-194820.9227165936</v>
          </cell>
        </row>
        <row r="68">
          <cell r="A68" t="str">
            <v>Valencia</v>
          </cell>
          <cell r="B68">
            <v>0</v>
          </cell>
          <cell r="C68">
            <v>-29791.739511352556</v>
          </cell>
          <cell r="D68">
            <v>-26544.637337547261</v>
          </cell>
          <cell r="E68">
            <v>-37431.427238084609</v>
          </cell>
          <cell r="F68">
            <v>-9794.8158636815497</v>
          </cell>
          <cell r="G68">
            <v>-20599.025578799774</v>
          </cell>
          <cell r="H68">
            <v>-124161.64552946575</v>
          </cell>
        </row>
        <row r="69">
          <cell r="A69" t="str">
            <v>Canarias</v>
          </cell>
          <cell r="B69">
            <v>0</v>
          </cell>
          <cell r="C69">
            <v>-14190.285073673847</v>
          </cell>
          <cell r="D69">
            <v>-11919.091485426499</v>
          </cell>
          <cell r="E69">
            <v>-15864.759852824092</v>
          </cell>
          <cell r="F69">
            <v>463.07510607596487</v>
          </cell>
          <cell r="G69">
            <v>-2950.0592485236702</v>
          </cell>
          <cell r="H69">
            <v>-44461.120554372144</v>
          </cell>
        </row>
        <row r="71">
          <cell r="A71" t="str">
            <v>TOTAL art. 151</v>
          </cell>
          <cell r="B71">
            <v>0</v>
          </cell>
          <cell r="C71">
            <v>-178632.49835871757</v>
          </cell>
          <cell r="D71">
            <v>-156007.3542149576</v>
          </cell>
          <cell r="E71">
            <v>-223752.65847571084</v>
          </cell>
          <cell r="F71">
            <v>-53556.00040928548</v>
          </cell>
          <cell r="G71">
            <v>-119963.60782211734</v>
          </cell>
          <cell r="H71">
            <v>-731912.11928078881</v>
          </cell>
        </row>
        <row r="73">
          <cell r="A73" t="str">
            <v>Asturias</v>
          </cell>
          <cell r="B73">
            <v>0</v>
          </cell>
          <cell r="C73">
            <v>-2626.4260058388245</v>
          </cell>
          <cell r="D73">
            <v>-3038.0349703053726</v>
          </cell>
          <cell r="E73">
            <v>-3535.9208476584681</v>
          </cell>
          <cell r="F73">
            <v>-3808.0330931279168</v>
          </cell>
          <cell r="G73">
            <v>-4209.2580232263426</v>
          </cell>
          <cell r="H73">
            <v>-17217.672940156925</v>
          </cell>
        </row>
        <row r="74">
          <cell r="A74" t="str">
            <v>Cantabria</v>
          </cell>
          <cell r="B74">
            <v>0</v>
          </cell>
          <cell r="C74">
            <v>-1760.2146579702967</v>
          </cell>
          <cell r="D74">
            <v>-2085.2566058710654</v>
          </cell>
          <cell r="E74">
            <v>-2609.8437096733251</v>
          </cell>
          <cell r="F74">
            <v>-3002.9481067868401</v>
          </cell>
          <cell r="G74">
            <v>-3490.9745530609143</v>
          </cell>
          <cell r="H74">
            <v>-12949.237633362442</v>
          </cell>
        </row>
        <row r="75">
          <cell r="A75" t="str">
            <v>La Rioja</v>
          </cell>
          <cell r="B75">
            <v>0</v>
          </cell>
          <cell r="C75">
            <v>-832.90207567883044</v>
          </cell>
          <cell r="D75">
            <v>-970.93272367875761</v>
          </cell>
          <cell r="E75">
            <v>-1066.7676238732565</v>
          </cell>
          <cell r="F75">
            <v>-1089.3250578391999</v>
          </cell>
          <cell r="G75">
            <v>-1149.079321488236</v>
          </cell>
          <cell r="H75">
            <v>-5109.0068025582805</v>
          </cell>
        </row>
        <row r="76">
          <cell r="A76" t="str">
            <v>Murcia</v>
          </cell>
          <cell r="B76">
            <v>0</v>
          </cell>
          <cell r="C76">
            <v>-2175.0861238427678</v>
          </cell>
          <cell r="D76">
            <v>-2741.5630228221562</v>
          </cell>
          <cell r="E76">
            <v>-2859.3597474377093</v>
          </cell>
          <cell r="F76">
            <v>-2786.0216481112147</v>
          </cell>
          <cell r="G76">
            <v>-2798.7582709520429</v>
          </cell>
          <cell r="H76">
            <v>-13360.788813165891</v>
          </cell>
        </row>
        <row r="77">
          <cell r="A77" t="str">
            <v>Aragón</v>
          </cell>
          <cell r="B77">
            <v>0</v>
          </cell>
          <cell r="C77">
            <v>-3385.1601027341967</v>
          </cell>
          <cell r="D77">
            <v>-3813.7699673014577</v>
          </cell>
          <cell r="E77">
            <v>-4381.3146038097038</v>
          </cell>
          <cell r="F77">
            <v>-4586.0325944256037</v>
          </cell>
          <cell r="G77">
            <v>-4955.7670087814768</v>
          </cell>
          <cell r="H77">
            <v>-21122.044277052439</v>
          </cell>
        </row>
        <row r="78">
          <cell r="A78" t="str">
            <v>Castilla-La Mancha</v>
          </cell>
          <cell r="B78">
            <v>0</v>
          </cell>
          <cell r="C78">
            <v>-4286.7898148144741</v>
          </cell>
          <cell r="D78">
            <v>-5149.3390195879329</v>
          </cell>
          <cell r="E78">
            <v>-4573.6070844383066</v>
          </cell>
          <cell r="F78">
            <v>-3398.6340059121139</v>
          </cell>
          <cell r="G78">
            <v>-2346.1932134622621</v>
          </cell>
          <cell r="H78">
            <v>-19754.56313821509</v>
          </cell>
        </row>
        <row r="79">
          <cell r="A79" t="str">
            <v>Extremadura</v>
          </cell>
          <cell r="B79">
            <v>0</v>
          </cell>
          <cell r="C79">
            <v>-2520.5574091023445</v>
          </cell>
          <cell r="D79">
            <v>-2844.84064696524</v>
          </cell>
          <cell r="E79">
            <v>-1912.9413293379766</v>
          </cell>
          <cell r="F79">
            <v>-427.14917235418397</v>
          </cell>
          <cell r="G79">
            <v>1019.6270385975658</v>
          </cell>
          <cell r="H79">
            <v>-6685.8615191621793</v>
          </cell>
        </row>
        <row r="80">
          <cell r="A80" t="str">
            <v>Baleares</v>
          </cell>
          <cell r="B80">
            <v>0</v>
          </cell>
          <cell r="C80">
            <v>-1178.8142598156737</v>
          </cell>
          <cell r="D80">
            <v>-1243.585620331869</v>
          </cell>
          <cell r="E80">
            <v>-1016.6719259396632</v>
          </cell>
          <cell r="F80">
            <v>-577.31419832151005</v>
          </cell>
          <cell r="G80">
            <v>-172.90826244481286</v>
          </cell>
          <cell r="H80">
            <v>-4189.2942668535288</v>
          </cell>
        </row>
        <row r="81">
          <cell r="A81" t="str">
            <v>Madrid</v>
          </cell>
          <cell r="B81">
            <v>0</v>
          </cell>
          <cell r="C81">
            <v>-14711.591998075659</v>
          </cell>
          <cell r="D81">
            <v>-16788.6095357468</v>
          </cell>
          <cell r="E81">
            <v>-21766.645883748657</v>
          </cell>
          <cell r="F81">
            <v>-25980.49092449632</v>
          </cell>
          <cell r="G81">
            <v>-31011.055239497044</v>
          </cell>
          <cell r="H81">
            <v>-110258.39358156448</v>
          </cell>
        </row>
        <row r="82">
          <cell r="A82" t="str">
            <v>Castilla y León</v>
          </cell>
          <cell r="B82">
            <v>0</v>
          </cell>
          <cell r="C82">
            <v>-8114.2058342557866</v>
          </cell>
          <cell r="D82">
            <v>-9622.789175645943</v>
          </cell>
          <cell r="E82">
            <v>-9954.768984627357</v>
          </cell>
          <cell r="F82">
            <v>-9478.1911233642313</v>
          </cell>
          <cell r="G82">
            <v>-9325.2623083360377</v>
          </cell>
          <cell r="H82">
            <v>-46495.217426229356</v>
          </cell>
        </row>
        <row r="84">
          <cell r="A84" t="str">
            <v>TOTAL art. 143</v>
          </cell>
          <cell r="B84">
            <v>0</v>
          </cell>
          <cell r="C84">
            <v>-41591.748282128858</v>
          </cell>
          <cell r="D84">
            <v>-48298.721288256595</v>
          </cell>
          <cell r="E84">
            <v>-53677.84174054442</v>
          </cell>
          <cell r="F84">
            <v>-55134.139924739138</v>
          </cell>
          <cell r="G84">
            <v>-58439.629162651603</v>
          </cell>
          <cell r="H84">
            <v>-257142.0803983206</v>
          </cell>
        </row>
        <row r="86">
          <cell r="A86" t="str">
            <v>TOTAL</v>
          </cell>
          <cell r="B86">
            <v>0</v>
          </cell>
          <cell r="C86">
            <v>-220224.24664084642</v>
          </cell>
          <cell r="D86">
            <v>-204306.0755032142</v>
          </cell>
          <cell r="E86">
            <v>-277430.50021625526</v>
          </cell>
          <cell r="F86">
            <v>-108690.14033402462</v>
          </cell>
          <cell r="G86">
            <v>-178403.23698476894</v>
          </cell>
          <cell r="H86">
            <v>-989054.19967910938</v>
          </cell>
        </row>
      </sheetData>
      <sheetData sheetId="18" refreshError="1"/>
      <sheetData sheetId="19" refreshError="1">
        <row r="1">
          <cell r="A1" t="str">
            <v>coeficiente del tramo por IRPF para que este no se tenga en cuenta</v>
          </cell>
          <cell r="C1">
            <v>0</v>
          </cell>
          <cell r="H1" t="str">
            <v>Financiación Fuera Fondo 1990-94. SISTEMA ANTERIOR</v>
          </cell>
        </row>
        <row r="2">
          <cell r="A2" t="str">
            <v>AÑO 1996.(AÑO BASE)</v>
          </cell>
          <cell r="H2" t="str">
            <v>AÑO 1989.(AÑO BASE)</v>
          </cell>
        </row>
        <row r="3">
          <cell r="A3" t="str">
            <v>COMUNIDAD
AUTONOMA</v>
          </cell>
          <cell r="B3" t="str">
            <v>PIE
tramo general</v>
          </cell>
          <cell r="C3" t="str">
            <v>PIE tramo IRPF</v>
          </cell>
          <cell r="D3" t="str">
            <v>Normativa
de
tributos cedidos</v>
          </cell>
          <cell r="E3" t="str">
            <v>Normativa
de
tasas</v>
          </cell>
          <cell r="F3" t="str">
            <v>Total</v>
          </cell>
          <cell r="H3" t="str">
            <v>COMUNIDAD
AUTONOMA</v>
          </cell>
          <cell r="I3">
            <v>1991</v>
          </cell>
          <cell r="J3">
            <v>1992</v>
          </cell>
          <cell r="K3">
            <v>1993</v>
          </cell>
          <cell r="L3">
            <v>1994</v>
          </cell>
          <cell r="M3">
            <v>1995</v>
          </cell>
        </row>
        <row r="4">
          <cell r="A4" t="str">
            <v>Cataluña</v>
          </cell>
          <cell r="B4">
            <v>414196.0846</v>
          </cell>
          <cell r="C4">
            <v>0</v>
          </cell>
          <cell r="D4">
            <v>179271.9</v>
          </cell>
          <cell r="E4">
            <v>11925.2</v>
          </cell>
          <cell r="F4">
            <v>605393.18459999992</v>
          </cell>
          <cell r="H4" t="str">
            <v>Cataluña</v>
          </cell>
          <cell r="I4">
            <v>687796.97560725943</v>
          </cell>
          <cell r="J4">
            <v>724292.40605543973</v>
          </cell>
          <cell r="K4">
            <v>785437.11770003987</v>
          </cell>
          <cell r="L4">
            <v>781986.37654781993</v>
          </cell>
          <cell r="M4">
            <v>847308.30116615992</v>
          </cell>
        </row>
        <row r="5">
          <cell r="A5" t="str">
            <v>Galicia</v>
          </cell>
          <cell r="B5">
            <v>260615.64079999999</v>
          </cell>
          <cell r="C5">
            <v>0</v>
          </cell>
          <cell r="D5">
            <v>40028.400000000001</v>
          </cell>
          <cell r="E5">
            <v>5296.8</v>
          </cell>
          <cell r="F5">
            <v>305940.84080000001</v>
          </cell>
          <cell r="H5" t="str">
            <v>Galicia</v>
          </cell>
          <cell r="I5">
            <v>347584.33092704171</v>
          </cell>
          <cell r="J5">
            <v>366027.6219331199</v>
          </cell>
          <cell r="K5">
            <v>396927.64685391996</v>
          </cell>
          <cell r="L5">
            <v>395183.78406136006</v>
          </cell>
          <cell r="M5">
            <v>428194.80078368</v>
          </cell>
        </row>
        <row r="6">
          <cell r="A6" t="str">
            <v>Andalucía</v>
          </cell>
          <cell r="B6">
            <v>619103.32350000006</v>
          </cell>
          <cell r="C6">
            <v>0</v>
          </cell>
          <cell r="D6">
            <v>104987.8</v>
          </cell>
          <cell r="E6">
            <v>16338</v>
          </cell>
          <cell r="F6">
            <v>740429.1235000001</v>
          </cell>
          <cell r="H6" t="str">
            <v>Andalucía</v>
          </cell>
          <cell r="I6">
            <v>841213.48695281311</v>
          </cell>
          <cell r="J6">
            <v>885849.40335539985</v>
          </cell>
          <cell r="K6">
            <v>960632.74482890009</v>
          </cell>
          <cell r="L6">
            <v>956412.29882495024</v>
          </cell>
          <cell r="M6">
            <v>1036304.6012506001</v>
          </cell>
        </row>
        <row r="7">
          <cell r="A7" t="str">
            <v>Valencia</v>
          </cell>
          <cell r="B7">
            <v>249727.8702</v>
          </cell>
          <cell r="C7">
            <v>0</v>
          </cell>
          <cell r="D7">
            <v>101349.9</v>
          </cell>
          <cell r="E7">
            <v>5038.3999999999996</v>
          </cell>
          <cell r="F7">
            <v>356116.17020000005</v>
          </cell>
          <cell r="H7" t="str">
            <v>Valencia</v>
          </cell>
          <cell r="I7">
            <v>404589.33311288571</v>
          </cell>
          <cell r="J7">
            <v>426057.38602727995</v>
          </cell>
          <cell r="K7">
            <v>462025.11921748001</v>
          </cell>
          <cell r="L7">
            <v>459995.2570473401</v>
          </cell>
          <cell r="M7">
            <v>498420.19181192003</v>
          </cell>
        </row>
        <row r="8">
          <cell r="A8" t="str">
            <v>Canarias</v>
          </cell>
          <cell r="B8">
            <v>147543.6985</v>
          </cell>
          <cell r="C8">
            <v>0</v>
          </cell>
          <cell r="D8">
            <v>33794.6</v>
          </cell>
          <cell r="E8">
            <v>2949.1</v>
          </cell>
          <cell r="F8">
            <v>184287.39850000001</v>
          </cell>
          <cell r="H8" t="str">
            <v>Canarias</v>
          </cell>
          <cell r="I8">
            <v>209371.89012885661</v>
          </cell>
          <cell r="J8">
            <v>220481.44356539997</v>
          </cell>
          <cell r="K8">
            <v>239094.4708139</v>
          </cell>
          <cell r="L8">
            <v>238044.03264245004</v>
          </cell>
          <cell r="M8">
            <v>257928.6429406</v>
          </cell>
        </row>
        <row r="10">
          <cell r="A10" t="str">
            <v>TOTAL art. 151</v>
          </cell>
          <cell r="B10">
            <v>1691186.6176</v>
          </cell>
          <cell r="C10">
            <v>0</v>
          </cell>
          <cell r="D10">
            <v>459432.6</v>
          </cell>
          <cell r="E10">
            <v>41547.5</v>
          </cell>
          <cell r="F10">
            <v>2192166.7176000001</v>
          </cell>
          <cell r="H10" t="str">
            <v>TOTAL art. 151</v>
          </cell>
          <cell r="I10">
            <v>2490556.0167288566</v>
          </cell>
          <cell r="J10">
            <v>2622708.2609366393</v>
          </cell>
          <cell r="K10">
            <v>2844117.0994142396</v>
          </cell>
          <cell r="L10">
            <v>2831621.7491239207</v>
          </cell>
          <cell r="M10">
            <v>3068156.53795296</v>
          </cell>
        </row>
        <row r="12">
          <cell r="A12" t="str">
            <v>Asturias</v>
          </cell>
          <cell r="B12">
            <v>30680.4293</v>
          </cell>
          <cell r="C12">
            <v>0</v>
          </cell>
          <cell r="D12">
            <v>19929.7</v>
          </cell>
          <cell r="E12">
            <v>2791</v>
          </cell>
          <cell r="F12">
            <v>53401.129300000001</v>
          </cell>
          <cell r="H12" t="str">
            <v>Asturias</v>
          </cell>
          <cell r="I12">
            <v>58371.52759408336</v>
          </cell>
          <cell r="J12">
            <v>62303.097554309992</v>
          </cell>
          <cell r="K12">
            <v>65779.511071739995</v>
          </cell>
          <cell r="L12">
            <v>68978.23871681001</v>
          </cell>
          <cell r="M12">
            <v>72550.774266980006</v>
          </cell>
        </row>
        <row r="13">
          <cell r="A13" t="str">
            <v>Cantabria</v>
          </cell>
          <cell r="B13">
            <v>26499.4084</v>
          </cell>
          <cell r="C13">
            <v>0</v>
          </cell>
          <cell r="D13">
            <v>7524.7</v>
          </cell>
          <cell r="E13">
            <v>967</v>
          </cell>
          <cell r="F13">
            <v>34991.108399999997</v>
          </cell>
          <cell r="H13" t="str">
            <v>Cantabria</v>
          </cell>
          <cell r="I13">
            <v>38247.963597244787</v>
          </cell>
          <cell r="J13">
            <v>40824.126170279989</v>
          </cell>
          <cell r="K13">
            <v>43102.047327119995</v>
          </cell>
          <cell r="L13">
            <v>45198.01472028</v>
          </cell>
          <cell r="M13">
            <v>47538.919872239996</v>
          </cell>
        </row>
        <row r="14">
          <cell r="A14" t="str">
            <v>La Rioja</v>
          </cell>
          <cell r="B14">
            <v>10750.579300000001</v>
          </cell>
          <cell r="C14">
            <v>0</v>
          </cell>
          <cell r="D14">
            <v>5718.4</v>
          </cell>
          <cell r="E14">
            <v>349</v>
          </cell>
          <cell r="F14">
            <v>16817.979299999999</v>
          </cell>
          <cell r="H14" t="str">
            <v>La Rioja</v>
          </cell>
          <cell r="I14">
            <v>18383.340495884844</v>
          </cell>
          <cell r="J14">
            <v>19621.536449309995</v>
          </cell>
          <cell r="K14">
            <v>20716.386901739999</v>
          </cell>
          <cell r="L14">
            <v>21723.78386181</v>
          </cell>
          <cell r="M14">
            <v>22848.906676979997</v>
          </cell>
        </row>
        <row r="15">
          <cell r="A15" t="str">
            <v>Murcia</v>
          </cell>
          <cell r="B15">
            <v>26542.5746</v>
          </cell>
          <cell r="C15">
            <v>0</v>
          </cell>
          <cell r="D15">
            <v>15187.5</v>
          </cell>
          <cell r="E15">
            <v>1196.4000000000001</v>
          </cell>
          <cell r="F15">
            <v>42926.474600000001</v>
          </cell>
          <cell r="H15" t="str">
            <v>Murcia</v>
          </cell>
          <cell r="I15">
            <v>46921.927110455668</v>
          </cell>
          <cell r="J15">
            <v>50082.317915819993</v>
          </cell>
          <cell r="K15">
            <v>52876.83141228</v>
          </cell>
          <cell r="L15">
            <v>55448.127240820002</v>
          </cell>
          <cell r="M15">
            <v>58319.908391560006</v>
          </cell>
        </row>
        <row r="16">
          <cell r="A16" t="str">
            <v>Aragón</v>
          </cell>
          <cell r="B16">
            <v>41803.093999999997</v>
          </cell>
          <cell r="C16">
            <v>0</v>
          </cell>
          <cell r="D16">
            <v>29409.9</v>
          </cell>
          <cell r="E16">
            <v>2281.5</v>
          </cell>
          <cell r="F16">
            <v>73494.494000000006</v>
          </cell>
          <cell r="H16" t="str">
            <v>Aragón</v>
          </cell>
          <cell r="I16">
            <v>80335.11539491346</v>
          </cell>
          <cell r="J16">
            <v>85746.026149799989</v>
          </cell>
          <cell r="K16">
            <v>90530.517709200009</v>
          </cell>
          <cell r="L16">
            <v>94932.837899800012</v>
          </cell>
          <cell r="M16">
            <v>99849.619548400005</v>
          </cell>
        </row>
        <row r="17">
          <cell r="A17" t="str">
            <v>Castilla-La Mancha</v>
          </cell>
          <cell r="B17">
            <v>72185.5144</v>
          </cell>
          <cell r="C17">
            <v>0</v>
          </cell>
          <cell r="D17">
            <v>20918.400000000001</v>
          </cell>
          <cell r="E17">
            <v>3407.5</v>
          </cell>
          <cell r="F17">
            <v>96511.414400000009</v>
          </cell>
          <cell r="H17" t="str">
            <v>Castilla-La Mancha</v>
          </cell>
          <cell r="I17">
            <v>105494.37367036384</v>
          </cell>
          <cell r="J17">
            <v>112599.86718048</v>
          </cell>
          <cell r="K17">
            <v>118882.76025792002</v>
          </cell>
          <cell r="L17">
            <v>124663.79398048001</v>
          </cell>
          <cell r="M17">
            <v>131120.40760384002</v>
          </cell>
        </row>
        <row r="18">
          <cell r="A18" t="str">
            <v>Extremadura</v>
          </cell>
          <cell r="B18">
            <v>55873.649400000002</v>
          </cell>
          <cell r="C18">
            <v>0</v>
          </cell>
          <cell r="D18">
            <v>10486</v>
          </cell>
          <cell r="E18">
            <v>2061</v>
          </cell>
          <cell r="F18">
            <v>68420.649399999995</v>
          </cell>
          <cell r="H18" t="str">
            <v>Extremadura</v>
          </cell>
          <cell r="I18">
            <v>74789.014330024715</v>
          </cell>
          <cell r="J18">
            <v>79826.371654979986</v>
          </cell>
          <cell r="K18">
            <v>84280.555930919989</v>
          </cell>
          <cell r="L18">
            <v>88378.95282998</v>
          </cell>
          <cell r="M18">
            <v>92956.294274839995</v>
          </cell>
        </row>
        <row r="19">
          <cell r="A19" t="str">
            <v>Baleares</v>
          </cell>
          <cell r="B19">
            <v>16429.684800000003</v>
          </cell>
          <cell r="C19">
            <v>0</v>
          </cell>
          <cell r="D19">
            <v>12674.4</v>
          </cell>
          <cell r="E19">
            <v>1017.7</v>
          </cell>
          <cell r="F19">
            <v>30121.784800000005</v>
          </cell>
          <cell r="H19" t="str">
            <v>Baleares</v>
          </cell>
          <cell r="I19">
            <v>32925.419662168853</v>
          </cell>
          <cell r="J19">
            <v>35143.086326160002</v>
          </cell>
          <cell r="K19">
            <v>37104.014516640003</v>
          </cell>
          <cell r="L19">
            <v>38908.309426160005</v>
          </cell>
          <cell r="M19">
            <v>40923.45682928001</v>
          </cell>
        </row>
        <row r="20">
          <cell r="A20" t="str">
            <v>Madrid</v>
          </cell>
          <cell r="B20">
            <v>172148.75510000001</v>
          </cell>
          <cell r="C20">
            <v>0</v>
          </cell>
          <cell r="D20">
            <v>89275.4</v>
          </cell>
          <cell r="E20">
            <v>11772.2</v>
          </cell>
          <cell r="F20">
            <v>273196.35509999999</v>
          </cell>
          <cell r="H20" t="str">
            <v>Madrid</v>
          </cell>
          <cell r="I20">
            <v>298624.55699645</v>
          </cell>
          <cell r="J20">
            <v>318738.18749516993</v>
          </cell>
          <cell r="K20">
            <v>336523.27021217998</v>
          </cell>
          <cell r="L20">
            <v>352887.73188267002</v>
          </cell>
          <cell r="M20">
            <v>371164.56803885999</v>
          </cell>
        </row>
        <row r="21">
          <cell r="A21" t="str">
            <v>Castilla y León</v>
          </cell>
          <cell r="B21">
            <v>119127.5968</v>
          </cell>
          <cell r="C21">
            <v>0</v>
          </cell>
          <cell r="D21">
            <v>41218.699999999997</v>
          </cell>
          <cell r="E21">
            <v>6560.9</v>
          </cell>
          <cell r="F21">
            <v>166907.19680000001</v>
          </cell>
          <cell r="H21" t="str">
            <v>Castilla y León</v>
          </cell>
          <cell r="I21">
            <v>182442.35976601907</v>
          </cell>
          <cell r="J21">
            <v>194730.62650655999</v>
          </cell>
          <cell r="K21">
            <v>205596.28501824001</v>
          </cell>
          <cell r="L21">
            <v>215594.02610656002</v>
          </cell>
          <cell r="M21">
            <v>226760.11757248</v>
          </cell>
        </row>
        <row r="23">
          <cell r="A23" t="str">
            <v>TOTAL art. 143</v>
          </cell>
          <cell r="B23">
            <v>572041.28609999991</v>
          </cell>
          <cell r="C23">
            <v>0</v>
          </cell>
          <cell r="D23">
            <v>252343.09999999998</v>
          </cell>
          <cell r="E23">
            <v>32404.200000000004</v>
          </cell>
          <cell r="F23">
            <v>856788.58610000007</v>
          </cell>
          <cell r="H23" t="str">
            <v>TOTAL art. 143</v>
          </cell>
          <cell r="I23">
            <v>936535.59861760866</v>
          </cell>
          <cell r="J23">
            <v>999615.24340286991</v>
          </cell>
          <cell r="K23">
            <v>1055392.1803579801</v>
          </cell>
          <cell r="L23">
            <v>1106713.81666537</v>
          </cell>
          <cell r="M23">
            <v>1164032.9730754602</v>
          </cell>
        </row>
        <row r="25">
          <cell r="A25" t="str">
            <v>TOTAL</v>
          </cell>
          <cell r="B25">
            <v>2263227.9036999997</v>
          </cell>
          <cell r="C25">
            <v>0</v>
          </cell>
          <cell r="D25">
            <v>711775.7</v>
          </cell>
          <cell r="E25">
            <v>73951.700000000012</v>
          </cell>
          <cell r="F25">
            <v>3048955.3037</v>
          </cell>
          <cell r="H25" t="str">
            <v>TOTAL</v>
          </cell>
          <cell r="I25">
            <v>3427091.6153464653</v>
          </cell>
          <cell r="J25">
            <v>3622323.5043395092</v>
          </cell>
          <cell r="K25">
            <v>3899509.2797722197</v>
          </cell>
          <cell r="L25">
            <v>3938335.5657892907</v>
          </cell>
          <cell r="M25">
            <v>4232189.5110284202</v>
          </cell>
        </row>
        <row r="26">
          <cell r="H26" t="str">
            <v>INDICE CC.AA. 151</v>
          </cell>
          <cell r="I26">
            <v>1.1361161524500907</v>
          </cell>
          <cell r="J26">
            <v>1.1963999999999997</v>
          </cell>
          <cell r="K26">
            <v>1.2973999999999999</v>
          </cell>
          <cell r="L26">
            <v>1.2917000000000001</v>
          </cell>
          <cell r="M26">
            <v>1.3996</v>
          </cell>
        </row>
        <row r="28">
          <cell r="A28" t="str">
            <v>Financiación resultante por el sistema actual</v>
          </cell>
          <cell r="H28" t="str">
            <v>Financiación Corresponsabilidad Fiscal 1997.SISTEMA ACTUAL</v>
          </cell>
        </row>
        <row r="29">
          <cell r="A29" t="str">
            <v>AÑO 1997</v>
          </cell>
        </row>
        <row r="30">
          <cell r="A30" t="str">
            <v>COMUNIDAD
AUTONOMA</v>
          </cell>
          <cell r="B30" t="str">
            <v>PIE
tramo general</v>
          </cell>
          <cell r="C30" t="str">
            <v>PIE
tramo IRPF</v>
          </cell>
          <cell r="D30" t="str">
            <v>Normativa
de
tributos cedidos</v>
          </cell>
          <cell r="E30" t="str">
            <v>Normativa
de
tasas</v>
          </cell>
          <cell r="F30" t="str">
            <v>Total</v>
          </cell>
          <cell r="H30" t="str">
            <v>COMUNIDAD
AUTONOMA</v>
          </cell>
          <cell r="I30" t="str">
            <v>mínimo garantizado</v>
          </cell>
          <cell r="J30" t="str">
            <v>máximo permitido</v>
          </cell>
          <cell r="K30" t="str">
            <v>% CL IRPF</v>
          </cell>
          <cell r="L30" t="str">
            <v>VALOR PREVALENTE</v>
          </cell>
        </row>
        <row r="31">
          <cell r="A31" t="str">
            <v>Cataluña</v>
          </cell>
          <cell r="B31">
            <v>470574.86199564429</v>
          </cell>
          <cell r="C31">
            <v>0</v>
          </cell>
          <cell r="D31">
            <v>203673.7012704174</v>
          </cell>
          <cell r="E31">
            <v>13548.412341197822</v>
          </cell>
          <cell r="F31">
            <v>687796.97560725955</v>
          </cell>
          <cell r="H31" t="str">
            <v>Cataluña</v>
          </cell>
          <cell r="I31">
            <v>3438.9848780362972</v>
          </cell>
          <cell r="J31">
            <v>13755.939512145189</v>
          </cell>
          <cell r="K31">
            <v>2073.7721426140747</v>
          </cell>
          <cell r="L31">
            <v>3438.9848780362972</v>
          </cell>
        </row>
        <row r="32">
          <cell r="A32" t="str">
            <v>Galicia</v>
          </cell>
          <cell r="B32">
            <v>296089.63909401087</v>
          </cell>
          <cell r="C32">
            <v>0</v>
          </cell>
          <cell r="D32">
            <v>45476.911796733213</v>
          </cell>
          <cell r="E32">
            <v>6017.7800362976404</v>
          </cell>
          <cell r="F32">
            <v>347584.33092704171</v>
          </cell>
          <cell r="H32" t="str">
            <v>Galicia</v>
          </cell>
          <cell r="I32">
            <v>1737.9216546352086</v>
          </cell>
          <cell r="J32">
            <v>6951.6866185408344</v>
          </cell>
          <cell r="K32">
            <v>2178.1018079211003</v>
          </cell>
          <cell r="L32">
            <v>2178.1018079211003</v>
          </cell>
        </row>
        <row r="33">
          <cell r="A33" t="str">
            <v>Andalucía</v>
          </cell>
          <cell r="B33">
            <v>703373.28586388391</v>
          </cell>
          <cell r="C33">
            <v>0</v>
          </cell>
          <cell r="D33">
            <v>119278.33539019963</v>
          </cell>
          <cell r="E33">
            <v>18561.86569872958</v>
          </cell>
          <cell r="F33">
            <v>841213.48695281311</v>
          </cell>
          <cell r="H33" t="str">
            <v>Andalucía</v>
          </cell>
          <cell r="I33">
            <v>4206.0674347640652</v>
          </cell>
          <cell r="J33">
            <v>16824.269739056261</v>
          </cell>
          <cell r="K33">
            <v>1495.8010452616552</v>
          </cell>
          <cell r="L33">
            <v>4206.0674347640652</v>
          </cell>
        </row>
        <row r="34">
          <cell r="A34" t="str">
            <v>Valencia</v>
          </cell>
          <cell r="B34">
            <v>283719.86705117964</v>
          </cell>
          <cell r="C34">
            <v>0</v>
          </cell>
          <cell r="D34">
            <v>115145.25843920144</v>
          </cell>
          <cell r="E34">
            <v>5724.2076225045366</v>
          </cell>
          <cell r="F34">
            <v>404589.33311288565</v>
          </cell>
          <cell r="H34" t="str">
            <v>Valencia</v>
          </cell>
          <cell r="I34">
            <v>2022.9466655644285</v>
          </cell>
          <cell r="J34">
            <v>8091.7866622577139</v>
          </cell>
          <cell r="K34">
            <v>3586.9673839565626</v>
          </cell>
          <cell r="L34">
            <v>3586.9673839565626</v>
          </cell>
        </row>
        <row r="35">
          <cell r="A35" t="str">
            <v>Canarias</v>
          </cell>
          <cell r="B35">
            <v>167626.77905807621</v>
          </cell>
          <cell r="C35">
            <v>0</v>
          </cell>
          <cell r="D35">
            <v>38394.59092558983</v>
          </cell>
          <cell r="E35">
            <v>3350.5201451905623</v>
          </cell>
          <cell r="F35">
            <v>209371.89012885661</v>
          </cell>
          <cell r="H35" t="str">
            <v>Canarias</v>
          </cell>
          <cell r="I35">
            <v>1046.859450644283</v>
          </cell>
          <cell r="J35">
            <v>4187.4378025771321</v>
          </cell>
          <cell r="K35">
            <v>2712.159640485821</v>
          </cell>
          <cell r="L35">
            <v>2712.159640485821</v>
          </cell>
        </row>
        <row r="37">
          <cell r="A37" t="str">
            <v>TOTAL art. 151</v>
          </cell>
          <cell r="B37">
            <v>1921384.4330627949</v>
          </cell>
          <cell r="C37">
            <v>0</v>
          </cell>
          <cell r="D37">
            <v>521968.79782214155</v>
          </cell>
          <cell r="E37">
            <v>47202.785843920145</v>
          </cell>
          <cell r="F37">
            <v>2490556.0167288566</v>
          </cell>
          <cell r="H37" t="str">
            <v>TOTAL art. 151</v>
          </cell>
          <cell r="I37">
            <v>12452.780083644282</v>
          </cell>
          <cell r="J37">
            <v>49811.120334577128</v>
          </cell>
          <cell r="K37">
            <v>12046.802020239214</v>
          </cell>
          <cell r="L37">
            <v>16122.281145163846</v>
          </cell>
        </row>
        <row r="39">
          <cell r="A39" t="str">
            <v>Asturias</v>
          </cell>
          <cell r="B39">
            <v>33536.060921529497</v>
          </cell>
          <cell r="C39">
            <v>0</v>
          </cell>
          <cell r="D39">
            <v>21784.689738608267</v>
          </cell>
          <cell r="E39">
            <v>3050.7769339456022</v>
          </cell>
          <cell r="F39">
            <v>58371.527594083367</v>
          </cell>
          <cell r="H39" t="str">
            <v>Asturias</v>
          </cell>
          <cell r="I39">
            <v>291.85763797041682</v>
          </cell>
          <cell r="J39">
            <v>1167.4305518816673</v>
          </cell>
          <cell r="K39">
            <v>-598.40982481108949</v>
          </cell>
          <cell r="L39">
            <v>291.85763797041682</v>
          </cell>
        </row>
        <row r="40">
          <cell r="A40" t="str">
            <v>Cantabria</v>
          </cell>
          <cell r="B40">
            <v>28965.884596891559</v>
          </cell>
          <cell r="C40">
            <v>0</v>
          </cell>
          <cell r="D40">
            <v>8225.0738784881669</v>
          </cell>
          <cell r="E40">
            <v>1057.0051218650653</v>
          </cell>
          <cell r="F40">
            <v>38247.963597244787</v>
          </cell>
          <cell r="H40" t="str">
            <v>Cantabria</v>
          </cell>
          <cell r="I40">
            <v>191.23981798622393</v>
          </cell>
          <cell r="J40">
            <v>764.9592719448957</v>
          </cell>
          <cell r="K40">
            <v>-267.90210211395458</v>
          </cell>
          <cell r="L40">
            <v>191.23981798622393</v>
          </cell>
        </row>
        <row r="41">
          <cell r="A41" t="str">
            <v>La Rioja</v>
          </cell>
          <cell r="B41">
            <v>11751.207221423527</v>
          </cell>
          <cell r="C41">
            <v>0</v>
          </cell>
          <cell r="D41">
            <v>6250.6495231367007</v>
          </cell>
          <cell r="E41">
            <v>381.4837513246203</v>
          </cell>
          <cell r="F41">
            <v>18383.340495884848</v>
          </cell>
          <cell r="H41" t="str">
            <v>La Rioja</v>
          </cell>
          <cell r="I41">
            <v>91.916702479424217</v>
          </cell>
          <cell r="J41">
            <v>367.66680991769687</v>
          </cell>
          <cell r="K41">
            <v>-83.880270777550678</v>
          </cell>
          <cell r="L41">
            <v>91.916702479424217</v>
          </cell>
        </row>
        <row r="42">
          <cell r="A42" t="str">
            <v>Murcia</v>
          </cell>
          <cell r="B42">
            <v>29013.068562239492</v>
          </cell>
          <cell r="C42">
            <v>0</v>
          </cell>
          <cell r="D42">
            <v>16601.101642529142</v>
          </cell>
          <cell r="E42">
            <v>1307.7569056870366</v>
          </cell>
          <cell r="F42">
            <v>46921.927110455668</v>
          </cell>
          <cell r="H42" t="str">
            <v>Murcia</v>
          </cell>
          <cell r="I42">
            <v>234.60963555227835</v>
          </cell>
          <cell r="J42">
            <v>938.43854220911339</v>
          </cell>
          <cell r="K42">
            <v>197.15488487113979</v>
          </cell>
          <cell r="L42">
            <v>234.60963555227835</v>
          </cell>
        </row>
        <row r="43">
          <cell r="A43" t="str">
            <v>Aragón</v>
          </cell>
          <cell r="B43">
            <v>45693.98600600494</v>
          </cell>
          <cell r="C43">
            <v>0</v>
          </cell>
          <cell r="D43">
            <v>32147.275008830802</v>
          </cell>
          <cell r="E43">
            <v>2493.8543800777111</v>
          </cell>
          <cell r="F43">
            <v>80335.115394913446</v>
          </cell>
          <cell r="H43" t="str">
            <v>Aragón</v>
          </cell>
          <cell r="I43">
            <v>401.67557697456732</v>
          </cell>
          <cell r="J43">
            <v>1606.7023078982693</v>
          </cell>
          <cell r="K43">
            <v>-1890.1244315507793</v>
          </cell>
          <cell r="L43">
            <v>401.67557697456732</v>
          </cell>
        </row>
        <row r="44">
          <cell r="A44" t="str">
            <v>Castilla-La Mancha</v>
          </cell>
          <cell r="B44">
            <v>78904.300357046974</v>
          </cell>
          <cell r="C44">
            <v>0</v>
          </cell>
          <cell r="D44">
            <v>22865.414623807843</v>
          </cell>
          <cell r="E44">
            <v>3724.6586895090072</v>
          </cell>
          <cell r="F44">
            <v>105494.37367036381</v>
          </cell>
          <cell r="H44" t="str">
            <v>Castilla-La Mancha</v>
          </cell>
          <cell r="I44">
            <v>527.47186835181924</v>
          </cell>
          <cell r="J44">
            <v>2109.887473407277</v>
          </cell>
          <cell r="K44">
            <v>-214.49011644406417</v>
          </cell>
          <cell r="L44">
            <v>527.47186835181924</v>
          </cell>
        </row>
        <row r="45">
          <cell r="A45" t="str">
            <v>Extremadura</v>
          </cell>
          <cell r="B45">
            <v>61074.181585411519</v>
          </cell>
          <cell r="C45">
            <v>0</v>
          </cell>
          <cell r="D45">
            <v>11462.001766160367</v>
          </cell>
          <cell r="E45">
            <v>2252.8309784528433</v>
          </cell>
          <cell r="F45">
            <v>74789.014330024729</v>
          </cell>
          <cell r="H45" t="str">
            <v>Extremadura</v>
          </cell>
          <cell r="I45">
            <v>373.94507165012357</v>
          </cell>
          <cell r="J45">
            <v>1495.7802866004943</v>
          </cell>
          <cell r="K45">
            <v>-265.67495977878133</v>
          </cell>
          <cell r="L45">
            <v>373.94507165012357</v>
          </cell>
        </row>
        <row r="46">
          <cell r="A46" t="str">
            <v>Baleares</v>
          </cell>
          <cell r="B46">
            <v>17958.904844083365</v>
          </cell>
          <cell r="C46">
            <v>0</v>
          </cell>
          <cell r="D46">
            <v>13854.090709996468</v>
          </cell>
          <cell r="E46">
            <v>1112.4241080890145</v>
          </cell>
          <cell r="F46">
            <v>32925.419662168846</v>
          </cell>
          <cell r="H46" t="str">
            <v>Baleares</v>
          </cell>
          <cell r="I46">
            <v>164.62709831084427</v>
          </cell>
          <cell r="J46">
            <v>658.5083932433771</v>
          </cell>
          <cell r="K46">
            <v>1231.292952708221</v>
          </cell>
          <cell r="L46">
            <v>658.5083932433771</v>
          </cell>
        </row>
        <row r="47">
          <cell r="A47" t="str">
            <v>Madrid</v>
          </cell>
          <cell r="B47">
            <v>188171.78476049099</v>
          </cell>
          <cell r="C47">
            <v>0</v>
          </cell>
          <cell r="D47">
            <v>97584.855280819495</v>
          </cell>
          <cell r="E47">
            <v>12867.916955139528</v>
          </cell>
          <cell r="F47">
            <v>298624.55699645</v>
          </cell>
          <cell r="H47" t="str">
            <v>Madrid</v>
          </cell>
          <cell r="I47">
            <v>1493.1227849822501</v>
          </cell>
          <cell r="J47">
            <v>5972.4911399290004</v>
          </cell>
          <cell r="K47">
            <v>-10864.804773552671</v>
          </cell>
          <cell r="L47">
            <v>1493.1227849822501</v>
          </cell>
        </row>
        <row r="48">
          <cell r="A48" t="str">
            <v>Castilla y León</v>
          </cell>
          <cell r="B48">
            <v>130215.59459470151</v>
          </cell>
          <cell r="C48">
            <v>0</v>
          </cell>
          <cell r="D48">
            <v>45055.198569410102</v>
          </cell>
          <cell r="E48">
            <v>7171.5666019074524</v>
          </cell>
          <cell r="F48">
            <v>182442.35976601907</v>
          </cell>
          <cell r="H48" t="str">
            <v>Castilla y León</v>
          </cell>
          <cell r="I48">
            <v>912.2117988300954</v>
          </cell>
          <cell r="J48">
            <v>3648.8471953203816</v>
          </cell>
          <cell r="K48">
            <v>-2515.8436596523766</v>
          </cell>
          <cell r="L48">
            <v>912.2117988300954</v>
          </cell>
        </row>
        <row r="50">
          <cell r="A50" t="str">
            <v>TOTAL art. 143</v>
          </cell>
          <cell r="B50">
            <v>625284.97344982333</v>
          </cell>
          <cell r="C50">
            <v>0</v>
          </cell>
          <cell r="D50">
            <v>275830.35074178735</v>
          </cell>
          <cell r="E50">
            <v>35420.274425997879</v>
          </cell>
          <cell r="F50">
            <v>936535.59861760854</v>
          </cell>
          <cell r="H50" t="str">
            <v>TOTAL art. 143</v>
          </cell>
          <cell r="I50">
            <v>4682.677993088043</v>
          </cell>
          <cell r="J50">
            <v>18730.711972352172</v>
          </cell>
          <cell r="K50">
            <v>-15272.682301101906</v>
          </cell>
          <cell r="L50">
            <v>5176.5592880205759</v>
          </cell>
        </row>
        <row r="52">
          <cell r="A52" t="str">
            <v>TOTAL</v>
          </cell>
          <cell r="B52">
            <v>2546669.4065126181</v>
          </cell>
          <cell r="C52">
            <v>0</v>
          </cell>
          <cell r="D52">
            <v>797799.1485639289</v>
          </cell>
          <cell r="E52">
            <v>82623.060269918031</v>
          </cell>
          <cell r="F52">
            <v>3427091.6153464653</v>
          </cell>
          <cell r="H52" t="str">
            <v>TOTAL</v>
          </cell>
          <cell r="I52">
            <v>17135.458076732324</v>
          </cell>
          <cell r="J52">
            <v>68541.832306929296</v>
          </cell>
          <cell r="K52">
            <v>-3225.8802808626915</v>
          </cell>
          <cell r="L52">
            <v>21298.840433184421</v>
          </cell>
        </row>
        <row r="53">
          <cell r="A53" t="str">
            <v>INDICE 96/93 CC.AA. 151</v>
          </cell>
          <cell r="C53">
            <v>1.1361161524500907</v>
          </cell>
          <cell r="H53" t="str">
            <v>mínimos y máximos</v>
          </cell>
          <cell r="I53">
            <v>5.0000000000000001E-3</v>
          </cell>
          <cell r="J53">
            <v>0.02</v>
          </cell>
        </row>
        <row r="54">
          <cell r="H54" t="str">
            <v>INDICE 97/93 CC.AA. 151</v>
          </cell>
          <cell r="I54">
            <v>1.1932970556497609</v>
          </cell>
        </row>
        <row r="55">
          <cell r="H55" t="str">
            <v>INDICE 97/93 CC.AA. 143</v>
          </cell>
          <cell r="I55">
            <v>1.2568465660009742</v>
          </cell>
        </row>
        <row r="56">
          <cell r="A56" t="str">
            <v>Financiación resultante por el sistema actual</v>
          </cell>
          <cell r="H56" t="str">
            <v>Financiación Corresponsabilidad Fiscal 1998.SISTEMA ACTUAL</v>
          </cell>
        </row>
        <row r="57">
          <cell r="A57" t="str">
            <v>AÑO 1998</v>
          </cell>
        </row>
        <row r="58">
          <cell r="A58" t="str">
            <v>COMUNIDAD
AUTONOMA</v>
          </cell>
          <cell r="B58" t="str">
            <v>PIE
tramo general</v>
          </cell>
          <cell r="C58" t="str">
            <v>PIE
tramo IRPF</v>
          </cell>
          <cell r="D58" t="str">
            <v>Normativa
de
tributos cedidos</v>
          </cell>
          <cell r="E58" t="str">
            <v>Normativa
de
tasas</v>
          </cell>
          <cell r="F58" t="str">
            <v>Total</v>
          </cell>
          <cell r="H58" t="str">
            <v>COMUNIDAD
AUTONOMA</v>
          </cell>
          <cell r="I58" t="str">
            <v>mínimo garantizado</v>
          </cell>
          <cell r="J58" t="str">
            <v>máximo permitido</v>
          </cell>
          <cell r="K58" t="str">
            <v>% CL IRPF</v>
          </cell>
          <cell r="L58" t="str">
            <v>VALOR PREVALENTE</v>
          </cell>
        </row>
        <row r="59">
          <cell r="A59" t="str">
            <v>Cataluña</v>
          </cell>
          <cell r="B59">
            <v>495544.19561543985</v>
          </cell>
          <cell r="C59">
            <v>0</v>
          </cell>
          <cell r="D59">
            <v>214480.90115999995</v>
          </cell>
          <cell r="E59">
            <v>14267.309279999998</v>
          </cell>
          <cell r="F59">
            <v>724292.40605543985</v>
          </cell>
          <cell r="H59" t="str">
            <v>Cataluña</v>
          </cell>
          <cell r="I59">
            <v>3621.4620302771987</v>
          </cell>
          <cell r="J59">
            <v>14485.848121108795</v>
          </cell>
          <cell r="K59">
            <v>1788.2527149413363</v>
          </cell>
          <cell r="L59">
            <v>3621.4620302771987</v>
          </cell>
        </row>
        <row r="60">
          <cell r="A60" t="str">
            <v>Galicia</v>
          </cell>
          <cell r="B60">
            <v>311800.5526531199</v>
          </cell>
          <cell r="C60">
            <v>0</v>
          </cell>
          <cell r="D60">
            <v>47889.977759999987</v>
          </cell>
          <cell r="E60">
            <v>6337.0915199999981</v>
          </cell>
          <cell r="F60">
            <v>366027.6219331199</v>
          </cell>
          <cell r="H60" t="str">
            <v>Galicia</v>
          </cell>
          <cell r="I60">
            <v>1830.1381096655996</v>
          </cell>
          <cell r="J60">
            <v>7320.5524386623983</v>
          </cell>
          <cell r="K60">
            <v>1976.5432975663598</v>
          </cell>
          <cell r="L60">
            <v>1976.5432975663598</v>
          </cell>
        </row>
        <row r="61">
          <cell r="A61" t="str">
            <v>Andalucía</v>
          </cell>
          <cell r="B61">
            <v>740695.21623539983</v>
          </cell>
          <cell r="C61">
            <v>0</v>
          </cell>
          <cell r="D61">
            <v>125607.40391999997</v>
          </cell>
          <cell r="E61">
            <v>19546.783199999994</v>
          </cell>
          <cell r="F61">
            <v>885849.40335539973</v>
          </cell>
          <cell r="H61" t="str">
            <v>Andalucía</v>
          </cell>
          <cell r="I61">
            <v>4429.2470167769998</v>
          </cell>
          <cell r="J61">
            <v>17716.988067107999</v>
          </cell>
          <cell r="K61">
            <v>264.99139667254059</v>
          </cell>
          <cell r="L61">
            <v>4429.2470167769998</v>
          </cell>
        </row>
        <row r="62">
          <cell r="A62" t="str">
            <v>Valencia</v>
          </cell>
          <cell r="B62">
            <v>298774.42390727991</v>
          </cell>
          <cell r="C62">
            <v>0</v>
          </cell>
          <cell r="D62">
            <v>121255.02035999997</v>
          </cell>
          <cell r="E62">
            <v>6027.9417599999979</v>
          </cell>
          <cell r="F62">
            <v>426057.38602727989</v>
          </cell>
          <cell r="H62" t="str">
            <v>Valencia</v>
          </cell>
          <cell r="I62">
            <v>2130.2869301363999</v>
          </cell>
          <cell r="J62">
            <v>8521.1477205455994</v>
          </cell>
          <cell r="K62">
            <v>3268.2268166334338</v>
          </cell>
          <cell r="L62">
            <v>3268.2268166334338</v>
          </cell>
        </row>
        <row r="63">
          <cell r="A63" t="str">
            <v>Canarias</v>
          </cell>
          <cell r="B63">
            <v>176521.28088539996</v>
          </cell>
          <cell r="C63">
            <v>0</v>
          </cell>
          <cell r="D63">
            <v>40431.859439999986</v>
          </cell>
          <cell r="E63">
            <v>3528.3032399999988</v>
          </cell>
          <cell r="F63">
            <v>220481.44356539994</v>
          </cell>
          <cell r="H63" t="str">
            <v>Canarias</v>
          </cell>
          <cell r="I63">
            <v>1102.4072178269998</v>
          </cell>
          <cell r="J63">
            <v>4409.6288713079994</v>
          </cell>
          <cell r="K63">
            <v>2673.4107147371119</v>
          </cell>
          <cell r="L63">
            <v>2673.4107147371119</v>
          </cell>
        </row>
        <row r="65">
          <cell r="A65" t="str">
            <v>TOTAL art. 151</v>
          </cell>
          <cell r="B65">
            <v>2023335.6692966397</v>
          </cell>
          <cell r="C65">
            <v>0</v>
          </cell>
          <cell r="D65">
            <v>549665.16263999988</v>
          </cell>
          <cell r="E65">
            <v>49707.428999999996</v>
          </cell>
          <cell r="F65">
            <v>2622708.2609366393</v>
          </cell>
          <cell r="H65" t="str">
            <v>TOTAL art. 151</v>
          </cell>
          <cell r="I65">
            <v>13113.5413046832</v>
          </cell>
          <cell r="J65">
            <v>52454.1652187328</v>
          </cell>
          <cell r="K65">
            <v>9971.4249405507835</v>
          </cell>
          <cell r="L65">
            <v>15968.889875991106</v>
          </cell>
        </row>
        <row r="67">
          <cell r="A67" t="str">
            <v>Asturias</v>
          </cell>
          <cell r="B67">
            <v>35794.856864309993</v>
          </cell>
          <cell r="C67">
            <v>0</v>
          </cell>
          <cell r="D67">
            <v>23251.980989999996</v>
          </cell>
          <cell r="E67">
            <v>3256.2596999999996</v>
          </cell>
          <cell r="F67">
            <v>62303.097554309992</v>
          </cell>
          <cell r="H67" t="str">
            <v>Asturias</v>
          </cell>
          <cell r="I67">
            <v>311.51548777154994</v>
          </cell>
          <cell r="J67">
            <v>1246.0619510861998</v>
          </cell>
          <cell r="K67">
            <v>-764.63518520343928</v>
          </cell>
          <cell r="L67">
            <v>311.51548777154994</v>
          </cell>
        </row>
        <row r="68">
          <cell r="A68" t="str">
            <v>Cantabria</v>
          </cell>
          <cell r="B68">
            <v>30916.859780279996</v>
          </cell>
          <cell r="C68">
            <v>0</v>
          </cell>
          <cell r="D68">
            <v>8779.0674899999995</v>
          </cell>
          <cell r="E68">
            <v>1128.1988999999999</v>
          </cell>
          <cell r="F68">
            <v>40824.126170279997</v>
          </cell>
          <cell r="H68" t="str">
            <v>Cantabria</v>
          </cell>
          <cell r="I68">
            <v>204.12063085139994</v>
          </cell>
          <cell r="J68">
            <v>816.48252340559975</v>
          </cell>
          <cell r="K68">
            <v>-360.37558850112907</v>
          </cell>
          <cell r="L68">
            <v>204.12063085139994</v>
          </cell>
        </row>
        <row r="69">
          <cell r="A69" t="str">
            <v>La Rioja</v>
          </cell>
          <cell r="B69">
            <v>12542.70086931</v>
          </cell>
          <cell r="C69">
            <v>0</v>
          </cell>
          <cell r="D69">
            <v>6671.6572799999985</v>
          </cell>
          <cell r="E69">
            <v>407.17829999999992</v>
          </cell>
          <cell r="F69">
            <v>19621.536449309999</v>
          </cell>
          <cell r="H69" t="str">
            <v>La Rioja</v>
          </cell>
          <cell r="I69">
            <v>98.107682246549984</v>
          </cell>
          <cell r="J69">
            <v>392.43072898619994</v>
          </cell>
          <cell r="K69">
            <v>-125.70061344788846</v>
          </cell>
          <cell r="L69">
            <v>98.107682246549984</v>
          </cell>
        </row>
        <row r="70">
          <cell r="A70" t="str">
            <v>Murcia</v>
          </cell>
          <cell r="B70">
            <v>30967.221785819995</v>
          </cell>
          <cell r="C70">
            <v>0</v>
          </cell>
          <cell r="D70">
            <v>17719.256249999999</v>
          </cell>
          <cell r="E70">
            <v>1395.83988</v>
          </cell>
          <cell r="F70">
            <v>50082.317915819993</v>
          </cell>
          <cell r="H70" t="str">
            <v>Murcia</v>
          </cell>
          <cell r="I70">
            <v>250.41158957909997</v>
          </cell>
          <cell r="J70">
            <v>1001.6463583163999</v>
          </cell>
          <cell r="K70">
            <v>-6.143943006488553</v>
          </cell>
          <cell r="L70">
            <v>250.41158957909997</v>
          </cell>
        </row>
        <row r="71">
          <cell r="A71" t="str">
            <v>Aragón</v>
          </cell>
          <cell r="B71">
            <v>48771.669769799992</v>
          </cell>
          <cell r="C71">
            <v>0</v>
          </cell>
          <cell r="D71">
            <v>34312.530329999994</v>
          </cell>
          <cell r="E71">
            <v>2661.8260499999997</v>
          </cell>
          <cell r="F71">
            <v>85746.026149799989</v>
          </cell>
          <cell r="H71" t="str">
            <v>Aragón</v>
          </cell>
          <cell r="I71">
            <v>428.73013074899995</v>
          </cell>
          <cell r="J71">
            <v>1714.9205229959998</v>
          </cell>
          <cell r="K71">
            <v>-2143.6442098168773</v>
          </cell>
          <cell r="L71">
            <v>428.73013074899995</v>
          </cell>
        </row>
        <row r="72">
          <cell r="A72" t="str">
            <v>Castilla-La Mancha</v>
          </cell>
          <cell r="B72">
            <v>84218.839650479989</v>
          </cell>
          <cell r="C72">
            <v>0</v>
          </cell>
          <cell r="D72">
            <v>24405.49728</v>
          </cell>
          <cell r="E72">
            <v>3975.5302499999993</v>
          </cell>
          <cell r="F72">
            <v>112599.86718047998</v>
          </cell>
          <cell r="H72" t="str">
            <v>Castilla-La Mancha</v>
          </cell>
          <cell r="I72">
            <v>562.99933590240005</v>
          </cell>
          <cell r="J72">
            <v>2251.9973436096002</v>
          </cell>
          <cell r="K72">
            <v>-538.73374668571489</v>
          </cell>
          <cell r="L72">
            <v>562.99933590240005</v>
          </cell>
        </row>
        <row r="73">
          <cell r="A73" t="str">
            <v>Extremadura</v>
          </cell>
          <cell r="B73">
            <v>65187.786754979992</v>
          </cell>
          <cell r="C73">
            <v>0</v>
          </cell>
          <cell r="D73">
            <v>12234.016199999998</v>
          </cell>
          <cell r="E73">
            <v>2404.5686999999998</v>
          </cell>
          <cell r="F73">
            <v>79826.371654980001</v>
          </cell>
          <cell r="H73" t="str">
            <v>Extremadura</v>
          </cell>
          <cell r="I73">
            <v>399.13185827489997</v>
          </cell>
          <cell r="J73">
            <v>1596.5274330995999</v>
          </cell>
          <cell r="K73">
            <v>-452.30115333093124</v>
          </cell>
          <cell r="L73">
            <v>399.13185827489997</v>
          </cell>
        </row>
        <row r="74">
          <cell r="A74" t="str">
            <v>Baleares</v>
          </cell>
          <cell r="B74">
            <v>19168.51325616</v>
          </cell>
          <cell r="C74">
            <v>0</v>
          </cell>
          <cell r="D74">
            <v>14787.222479999999</v>
          </cell>
          <cell r="E74">
            <v>1187.35059</v>
          </cell>
          <cell r="F74">
            <v>35143.086326160002</v>
          </cell>
          <cell r="H74" t="str">
            <v>Baleares</v>
          </cell>
          <cell r="I74">
            <v>175.71543163080003</v>
          </cell>
          <cell r="J74">
            <v>702.8617265232001</v>
          </cell>
          <cell r="K74">
            <v>1240.5184433951945</v>
          </cell>
          <cell r="L74">
            <v>702.8617265232001</v>
          </cell>
        </row>
        <row r="75">
          <cell r="A75" t="str">
            <v>Madrid</v>
          </cell>
          <cell r="B75">
            <v>200845.95257517</v>
          </cell>
          <cell r="C75">
            <v>0</v>
          </cell>
          <cell r="D75">
            <v>104157.60917999998</v>
          </cell>
          <cell r="E75">
            <v>13734.625739999999</v>
          </cell>
          <cell r="F75">
            <v>318738.18749516999</v>
          </cell>
          <cell r="H75" t="str">
            <v>Madrid</v>
          </cell>
          <cell r="I75">
            <v>1593.6909374758498</v>
          </cell>
          <cell r="J75">
            <v>6374.763749903399</v>
          </cell>
          <cell r="K75">
            <v>-11736.082553427132</v>
          </cell>
          <cell r="L75">
            <v>1593.6909374758498</v>
          </cell>
        </row>
        <row r="76">
          <cell r="A76" t="str">
            <v>Castilla y León</v>
          </cell>
          <cell r="B76">
            <v>138986.16718655999</v>
          </cell>
          <cell r="C76">
            <v>0</v>
          </cell>
          <cell r="D76">
            <v>48089.857289999993</v>
          </cell>
          <cell r="E76">
            <v>7654.6020299999982</v>
          </cell>
          <cell r="F76">
            <v>194730.62650655999</v>
          </cell>
          <cell r="H76" t="str">
            <v>Castilla y León</v>
          </cell>
          <cell r="I76">
            <v>973.65313253279999</v>
          </cell>
          <cell r="J76">
            <v>3894.6125301311999</v>
          </cell>
          <cell r="K76">
            <v>-3077.7247198489117</v>
          </cell>
          <cell r="L76">
            <v>973.65313253279999</v>
          </cell>
        </row>
        <row r="78">
          <cell r="A78" t="str">
            <v>TOTAL art. 143</v>
          </cell>
          <cell r="B78">
            <v>667400.56849286996</v>
          </cell>
          <cell r="C78">
            <v>0</v>
          </cell>
          <cell r="D78">
            <v>294408.69477</v>
          </cell>
          <cell r="E78">
            <v>37805.98014</v>
          </cell>
          <cell r="F78">
            <v>999615.24340286991</v>
          </cell>
          <cell r="H78" t="str">
            <v>TOTAL art. 143</v>
          </cell>
          <cell r="I78">
            <v>4998.0762170143498</v>
          </cell>
          <cell r="J78">
            <v>19992.304868057399</v>
          </cell>
          <cell r="K78">
            <v>-17964.823269873319</v>
          </cell>
          <cell r="L78">
            <v>5525.2225119067498</v>
          </cell>
        </row>
        <row r="80">
          <cell r="A80" t="str">
            <v>TOTAL</v>
          </cell>
          <cell r="B80">
            <v>2690736.2377895098</v>
          </cell>
          <cell r="C80">
            <v>0</v>
          </cell>
          <cell r="D80">
            <v>844073.85740999994</v>
          </cell>
          <cell r="E80">
            <v>87513.409140000003</v>
          </cell>
          <cell r="F80">
            <v>3622323.5043395092</v>
          </cell>
          <cell r="H80" t="str">
            <v>TOTAL</v>
          </cell>
          <cell r="I80">
            <v>18111.61752169755</v>
          </cell>
          <cell r="J80">
            <v>72446.470086790199</v>
          </cell>
          <cell r="K80">
            <v>-7993.3983293225356</v>
          </cell>
          <cell r="L80">
            <v>21494.112387897854</v>
          </cell>
        </row>
        <row r="81">
          <cell r="A81" t="str">
            <v>INDICE 96/93 CC.AA. 151</v>
          </cell>
          <cell r="C81">
            <v>1.1963999999999997</v>
          </cell>
          <cell r="H81" t="str">
            <v>mínimos y máximos</v>
          </cell>
          <cell r="I81">
            <v>5.0000000000000001E-3</v>
          </cell>
          <cell r="J81">
            <v>0.02</v>
          </cell>
        </row>
        <row r="82">
          <cell r="H82" t="str">
            <v>INDICE 98/93 CC.AA. 151</v>
          </cell>
          <cell r="I82">
            <v>1.2637015819330968</v>
          </cell>
        </row>
        <row r="83">
          <cell r="H83" t="str">
            <v>INDICE 98/93 CC.AA. 143</v>
          </cell>
          <cell r="I83">
            <v>1.3310005133950316</v>
          </cell>
        </row>
        <row r="84">
          <cell r="A84" t="str">
            <v>Financiación resultante por el sistema actual</v>
          </cell>
          <cell r="H84" t="str">
            <v>Financiación Corresponsabilidad Fiscal 1999.SISTEMA ACTUAL</v>
          </cell>
        </row>
        <row r="85">
          <cell r="A85" t="str">
            <v>AÑO 1999</v>
          </cell>
        </row>
        <row r="86">
          <cell r="A86" t="str">
            <v>COMUNIDAD
AUTONOMA</v>
          </cell>
          <cell r="B86" t="str">
            <v>PIE
tramo general</v>
          </cell>
          <cell r="C86" t="str">
            <v>PIE
tramo IRPF</v>
          </cell>
          <cell r="D86" t="str">
            <v>Normativa
de
tributos cedidos</v>
          </cell>
          <cell r="E86" t="str">
            <v>Normativa
de
tasas</v>
          </cell>
          <cell r="F86" t="str">
            <v>Total</v>
          </cell>
          <cell r="H86" t="str">
            <v>COMUNIDAD
AUTONOMA</v>
          </cell>
          <cell r="I86" t="str">
            <v>mínimo garantizado</v>
          </cell>
          <cell r="J86" t="str">
            <v>máximo permitido</v>
          </cell>
          <cell r="K86" t="str">
            <v>% CL IRPF</v>
          </cell>
          <cell r="L86" t="str">
            <v>VALOR PREVALENTE</v>
          </cell>
        </row>
        <row r="87">
          <cell r="A87" t="str">
            <v>Cataluña</v>
          </cell>
          <cell r="B87">
            <v>537378.00016003998</v>
          </cell>
          <cell r="C87">
            <v>0</v>
          </cell>
          <cell r="D87">
            <v>232587.36305999997</v>
          </cell>
          <cell r="E87">
            <v>15471.75448</v>
          </cell>
          <cell r="F87">
            <v>785437.11770003999</v>
          </cell>
          <cell r="H87" t="str">
            <v>Cataluña</v>
          </cell>
          <cell r="I87">
            <v>3927.1855885001996</v>
          </cell>
          <cell r="J87">
            <v>15708.742354000799</v>
          </cell>
          <cell r="K87">
            <v>-2261.8077894953776</v>
          </cell>
          <cell r="L87">
            <v>3927.1855885001996</v>
          </cell>
        </row>
        <row r="88">
          <cell r="A88" t="str">
            <v>Galicia</v>
          </cell>
          <cell r="B88">
            <v>338122.73237391998</v>
          </cell>
          <cell r="C88">
            <v>0</v>
          </cell>
          <cell r="D88">
            <v>51932.846160000001</v>
          </cell>
          <cell r="E88">
            <v>6872.0683199999994</v>
          </cell>
          <cell r="F88">
            <v>396927.64685392001</v>
          </cell>
          <cell r="H88" t="str">
            <v>Galicia</v>
          </cell>
          <cell r="I88">
            <v>1984.6382342695999</v>
          </cell>
          <cell r="J88">
            <v>7938.5529370783997</v>
          </cell>
          <cell r="K88">
            <v>1990.3757329976622</v>
          </cell>
          <cell r="L88">
            <v>1990.3757329976622</v>
          </cell>
        </row>
        <row r="89">
          <cell r="A89" t="str">
            <v>Andalucía</v>
          </cell>
          <cell r="B89">
            <v>803224.65190890001</v>
          </cell>
          <cell r="C89">
            <v>0</v>
          </cell>
          <cell r="D89">
            <v>136211.17171999998</v>
          </cell>
          <cell r="E89">
            <v>21196.921199999997</v>
          </cell>
          <cell r="F89">
            <v>960632.74482889997</v>
          </cell>
          <cell r="H89" t="str">
            <v>Andalucía</v>
          </cell>
          <cell r="I89">
            <v>4803.1637241445005</v>
          </cell>
          <cell r="J89">
            <v>19212.654896578002</v>
          </cell>
          <cell r="K89">
            <v>-1739.4421881193878</v>
          </cell>
          <cell r="L89">
            <v>4803.1637241445005</v>
          </cell>
        </row>
        <row r="90">
          <cell r="A90" t="str">
            <v>Valencia</v>
          </cell>
          <cell r="B90">
            <v>323996.93879747996</v>
          </cell>
          <cell r="C90">
            <v>0</v>
          </cell>
          <cell r="D90">
            <v>131491.36025999999</v>
          </cell>
          <cell r="E90">
            <v>6536.8201599999993</v>
          </cell>
          <cell r="F90">
            <v>462025.11921747995</v>
          </cell>
          <cell r="H90" t="str">
            <v>Valencia</v>
          </cell>
          <cell r="I90">
            <v>2310.1255960874</v>
          </cell>
          <cell r="J90">
            <v>9240.5023843496001</v>
          </cell>
          <cell r="K90">
            <v>2540.8794861388888</v>
          </cell>
          <cell r="L90">
            <v>2540.8794861388888</v>
          </cell>
        </row>
        <row r="91">
          <cell r="A91" t="str">
            <v>Canarias</v>
          </cell>
          <cell r="B91">
            <v>191423.19443389997</v>
          </cell>
          <cell r="C91">
            <v>0</v>
          </cell>
          <cell r="D91">
            <v>43845.114039999993</v>
          </cell>
          <cell r="E91">
            <v>3826.1623399999994</v>
          </cell>
          <cell r="F91">
            <v>239094.47081389997</v>
          </cell>
          <cell r="H91" t="str">
            <v>Canarias</v>
          </cell>
          <cell r="I91">
            <v>1195.4723540694999</v>
          </cell>
          <cell r="J91">
            <v>4781.8894162779998</v>
          </cell>
          <cell r="K91">
            <v>2898.5021925368751</v>
          </cell>
          <cell r="L91">
            <v>2898.5021925368751</v>
          </cell>
        </row>
        <row r="93">
          <cell r="A93" t="str">
            <v>TOTAL art. 151</v>
          </cell>
          <cell r="B93">
            <v>2194145.5176742398</v>
          </cell>
          <cell r="C93">
            <v>0</v>
          </cell>
          <cell r="D93">
            <v>596067.85523999995</v>
          </cell>
          <cell r="E93">
            <v>53903.726499999997</v>
          </cell>
          <cell r="F93">
            <v>2844117.0994142396</v>
          </cell>
          <cell r="H93" t="str">
            <v>TOTAL art. 151</v>
          </cell>
          <cell r="I93">
            <v>14220.585497071201</v>
          </cell>
          <cell r="J93">
            <v>56882.341988284803</v>
          </cell>
          <cell r="K93">
            <v>3428.5074340586607</v>
          </cell>
          <cell r="L93">
            <v>16160.106724318126</v>
          </cell>
        </row>
        <row r="95">
          <cell r="A95" t="str">
            <v>Asturias</v>
          </cell>
          <cell r="B95">
            <v>37792.152811740001</v>
          </cell>
          <cell r="C95">
            <v>0</v>
          </cell>
          <cell r="D95">
            <v>24549.404460000002</v>
          </cell>
          <cell r="E95">
            <v>3437.9538000000002</v>
          </cell>
          <cell r="F95">
            <v>65779.511071740009</v>
          </cell>
          <cell r="H95" t="str">
            <v>Asturias</v>
          </cell>
          <cell r="I95">
            <v>328.8975553587</v>
          </cell>
          <cell r="J95">
            <v>1315.5902214348</v>
          </cell>
          <cell r="K95">
            <v>-1426.2055605957532</v>
          </cell>
          <cell r="L95">
            <v>328.8975553587</v>
          </cell>
        </row>
        <row r="96">
          <cell r="A96" t="str">
            <v>Cantabria</v>
          </cell>
          <cell r="B96">
            <v>32641.97126712</v>
          </cell>
          <cell r="C96">
            <v>0</v>
          </cell>
          <cell r="D96">
            <v>9268.9254600000004</v>
          </cell>
          <cell r="E96">
            <v>1191.1505999999999</v>
          </cell>
          <cell r="F96">
            <v>43102.047327120003</v>
          </cell>
          <cell r="H96" t="str">
            <v>Cantabria</v>
          </cell>
          <cell r="I96">
            <v>215.51023663559999</v>
          </cell>
          <cell r="J96">
            <v>862.04094654239998</v>
          </cell>
          <cell r="K96">
            <v>-737.94426338688493</v>
          </cell>
          <cell r="L96">
            <v>215.51023663559999</v>
          </cell>
        </row>
        <row r="97">
          <cell r="A97" t="str">
            <v>La Rioja</v>
          </cell>
          <cell r="B97">
            <v>13242.563581740002</v>
          </cell>
          <cell r="C97">
            <v>0</v>
          </cell>
          <cell r="D97">
            <v>7043.9251199999999</v>
          </cell>
          <cell r="E97">
            <v>429.89819999999997</v>
          </cell>
          <cell r="F97">
            <v>20716.386901740003</v>
          </cell>
          <cell r="H97" t="str">
            <v>La Rioja</v>
          </cell>
          <cell r="I97">
            <v>103.5819345087</v>
          </cell>
          <cell r="J97">
            <v>414.32773803480001</v>
          </cell>
          <cell r="K97">
            <v>-250.3765514356426</v>
          </cell>
          <cell r="L97">
            <v>103.5819345087</v>
          </cell>
        </row>
        <row r="98">
          <cell r="A98" t="str">
            <v>Murcia</v>
          </cell>
          <cell r="B98">
            <v>32695.143392279999</v>
          </cell>
          <cell r="C98">
            <v>0</v>
          </cell>
          <cell r="D98">
            <v>18707.962500000001</v>
          </cell>
          <cell r="E98">
            <v>1473.7255200000002</v>
          </cell>
          <cell r="F98">
            <v>52876.83141228</v>
          </cell>
          <cell r="H98" t="str">
            <v>Murcia</v>
          </cell>
          <cell r="I98">
            <v>264.3841570614</v>
          </cell>
          <cell r="J98">
            <v>1057.5366282456</v>
          </cell>
          <cell r="K98">
            <v>-214.3019887517643</v>
          </cell>
          <cell r="L98">
            <v>264.3841570614</v>
          </cell>
        </row>
        <row r="99">
          <cell r="A99" t="str">
            <v>Aragón</v>
          </cell>
          <cell r="B99">
            <v>51493.051189199999</v>
          </cell>
          <cell r="C99">
            <v>0</v>
          </cell>
          <cell r="D99">
            <v>36227.114820000003</v>
          </cell>
          <cell r="E99">
            <v>2810.3517000000002</v>
          </cell>
          <cell r="F99">
            <v>90530.517709200009</v>
          </cell>
          <cell r="H99" t="str">
            <v>Aragón</v>
          </cell>
          <cell r="I99">
            <v>452.65258854600006</v>
          </cell>
          <cell r="J99">
            <v>1810.6103541840002</v>
          </cell>
          <cell r="K99">
            <v>-3115.0644249410457</v>
          </cell>
          <cell r="L99">
            <v>452.65258854600006</v>
          </cell>
        </row>
        <row r="100">
          <cell r="A100" t="str">
            <v>Castilla-La Mancha</v>
          </cell>
          <cell r="B100">
            <v>88918.11663792</v>
          </cell>
          <cell r="C100">
            <v>0</v>
          </cell>
          <cell r="D100">
            <v>25767.28512</v>
          </cell>
          <cell r="E100">
            <v>4197.3585000000003</v>
          </cell>
          <cell r="F100">
            <v>118882.76025792</v>
          </cell>
          <cell r="H100" t="str">
            <v>Castilla-La Mancha</v>
          </cell>
          <cell r="I100">
            <v>594.41380128960009</v>
          </cell>
          <cell r="J100">
            <v>2377.6552051584003</v>
          </cell>
          <cell r="K100">
            <v>-695.18478085427489</v>
          </cell>
          <cell r="L100">
            <v>594.41380128960009</v>
          </cell>
        </row>
        <row r="101">
          <cell r="A101" t="str">
            <v>Extremadura</v>
          </cell>
          <cell r="B101">
            <v>68825.161330920004</v>
          </cell>
          <cell r="C101">
            <v>0</v>
          </cell>
          <cell r="D101">
            <v>12916.6548</v>
          </cell>
          <cell r="E101">
            <v>2538.7397999999998</v>
          </cell>
          <cell r="F101">
            <v>84280.555930920003</v>
          </cell>
          <cell r="H101" t="str">
            <v>Extremadura</v>
          </cell>
          <cell r="I101">
            <v>421.40277965459995</v>
          </cell>
          <cell r="J101">
            <v>1685.6111186183998</v>
          </cell>
          <cell r="K101">
            <v>-432.67377951591186</v>
          </cell>
          <cell r="L101">
            <v>421.40277965459995</v>
          </cell>
        </row>
        <row r="102">
          <cell r="A102" t="str">
            <v>Baleares</v>
          </cell>
          <cell r="B102">
            <v>20238.085736640005</v>
          </cell>
          <cell r="C102">
            <v>0</v>
          </cell>
          <cell r="D102">
            <v>15612.325919999999</v>
          </cell>
          <cell r="E102">
            <v>1253.60286</v>
          </cell>
          <cell r="F102">
            <v>37104.014516640003</v>
          </cell>
          <cell r="H102" t="str">
            <v>Baleares</v>
          </cell>
          <cell r="I102">
            <v>185.52007258320003</v>
          </cell>
          <cell r="J102">
            <v>742.08029033280013</v>
          </cell>
          <cell r="K102">
            <v>1144.5155288293943</v>
          </cell>
          <cell r="L102">
            <v>742.08029033280013</v>
          </cell>
        </row>
        <row r="103">
          <cell r="A103" t="str">
            <v>Madrid</v>
          </cell>
          <cell r="B103">
            <v>212052.83653218002</v>
          </cell>
          <cell r="C103">
            <v>0</v>
          </cell>
          <cell r="D103">
            <v>109969.43771999999</v>
          </cell>
          <cell r="E103">
            <v>14500.99596</v>
          </cell>
          <cell r="F103">
            <v>336523.27021217998</v>
          </cell>
          <cell r="H103" t="str">
            <v>Madrid</v>
          </cell>
          <cell r="I103">
            <v>1682.6163510608999</v>
          </cell>
          <cell r="J103">
            <v>6730.4654042435996</v>
          </cell>
          <cell r="K103">
            <v>-16376.2408597135</v>
          </cell>
          <cell r="L103">
            <v>1682.6163510608999</v>
          </cell>
        </row>
        <row r="104">
          <cell r="A104" t="str">
            <v>Castilla y León</v>
          </cell>
          <cell r="B104">
            <v>146741.37373824001</v>
          </cell>
          <cell r="C104">
            <v>0</v>
          </cell>
          <cell r="D104">
            <v>50773.194659999994</v>
          </cell>
          <cell r="E104">
            <v>8081.7166199999992</v>
          </cell>
          <cell r="F104">
            <v>205596.28501824001</v>
          </cell>
          <cell r="H104" t="str">
            <v>Castilla y León</v>
          </cell>
          <cell r="I104">
            <v>1027.9814250912</v>
          </cell>
          <cell r="J104">
            <v>4111.9257003647999</v>
          </cell>
          <cell r="K104">
            <v>-3958.317006041837</v>
          </cell>
          <cell r="L104">
            <v>1027.9814250912</v>
          </cell>
        </row>
        <row r="106">
          <cell r="A106" t="str">
            <v>TOTAL art. 143</v>
          </cell>
          <cell r="B106">
            <v>704640.45621798001</v>
          </cell>
          <cell r="C106">
            <v>0</v>
          </cell>
          <cell r="D106">
            <v>310836.23057999997</v>
          </cell>
          <cell r="E106">
            <v>39915.493560000003</v>
          </cell>
          <cell r="F106">
            <v>1055392.1803579801</v>
          </cell>
          <cell r="H106" t="str">
            <v>TOTAL art. 143</v>
          </cell>
          <cell r="I106">
            <v>5276.9609017899002</v>
          </cell>
          <cell r="J106">
            <v>21107.843607159601</v>
          </cell>
          <cell r="K106">
            <v>-26061.793686407222</v>
          </cell>
          <cell r="L106">
            <v>5833.5211195395004</v>
          </cell>
        </row>
        <row r="108">
          <cell r="A108" t="str">
            <v>TOTAL</v>
          </cell>
          <cell r="B108">
            <v>2898785.9738922198</v>
          </cell>
          <cell r="C108">
            <v>0</v>
          </cell>
          <cell r="D108">
            <v>906904.08581999992</v>
          </cell>
          <cell r="E108">
            <v>93819.220059999992</v>
          </cell>
          <cell r="F108">
            <v>3899509.2797722197</v>
          </cell>
          <cell r="H108" t="str">
            <v>TOTAL</v>
          </cell>
          <cell r="I108">
            <v>19497.546398861101</v>
          </cell>
          <cell r="J108">
            <v>77990.185595444404</v>
          </cell>
          <cell r="K108">
            <v>-22633.28625234856</v>
          </cell>
          <cell r="L108">
            <v>21993.627843857626</v>
          </cell>
        </row>
        <row r="109">
          <cell r="A109" t="str">
            <v>INDICE 96/93 CC.AA. 151</v>
          </cell>
          <cell r="C109">
            <v>1.2973999999999999</v>
          </cell>
          <cell r="H109" t="str">
            <v>mínimos y máximos</v>
          </cell>
          <cell r="I109">
            <v>5.0000000000000001E-3</v>
          </cell>
          <cell r="J109">
            <v>0.02</v>
          </cell>
        </row>
        <row r="110">
          <cell r="H110" t="str">
            <v>INDICE 99/93 CC.AA. 151</v>
          </cell>
          <cell r="I110">
            <v>1.3332051689394169</v>
          </cell>
        </row>
        <row r="111">
          <cell r="H111" t="str">
            <v>INDICE 99/93 CC.AA. 143</v>
          </cell>
          <cell r="I111">
            <v>1.4042055416317583</v>
          </cell>
        </row>
        <row r="112">
          <cell r="A112" t="str">
            <v>Financiación resultante por el sistema actual</v>
          </cell>
          <cell r="H112" t="str">
            <v>Financiación Corresponsabilidad Fiscal 2000.SISTEMA ACTUAL</v>
          </cell>
        </row>
        <row r="113">
          <cell r="A113" t="str">
            <v>AÑO 2000</v>
          </cell>
        </row>
        <row r="114">
          <cell r="A114" t="str">
            <v>COMUNIDAD
AUTONOMA</v>
          </cell>
          <cell r="B114" t="str">
            <v>PIE
tramo general</v>
          </cell>
          <cell r="C114" t="str">
            <v>PIE
tramo IRPF</v>
          </cell>
          <cell r="D114" t="str">
            <v>Normativa
de
tributos cedidos</v>
          </cell>
          <cell r="E114" t="str">
            <v>Normativa
de
tasas</v>
          </cell>
          <cell r="F114" t="str">
            <v>Total</v>
          </cell>
          <cell r="H114" t="str">
            <v>COMUNIDAD
AUTONOMA</v>
          </cell>
          <cell r="I114" t="str">
            <v>mínimo garantizado</v>
          </cell>
          <cell r="J114" t="str">
            <v>máximo permitido</v>
          </cell>
          <cell r="K114" t="str">
            <v>% CL IRPF</v>
          </cell>
          <cell r="L114" t="str">
            <v>VALOR PREVALENTE</v>
          </cell>
        </row>
        <row r="115">
          <cell r="A115" t="str">
            <v>Cataluña</v>
          </cell>
          <cell r="B115">
            <v>535017.08247781999</v>
          </cell>
          <cell r="C115">
            <v>0</v>
          </cell>
          <cell r="D115">
            <v>231565.51323000001</v>
          </cell>
          <cell r="E115">
            <v>15403.780840000001</v>
          </cell>
          <cell r="F115">
            <v>781986.37654782005</v>
          </cell>
          <cell r="H115" t="str">
            <v>Cataluña</v>
          </cell>
          <cell r="I115">
            <v>3909.9318827390998</v>
          </cell>
          <cell r="J115">
            <v>15639.727530956399</v>
          </cell>
          <cell r="K115">
            <v>-6475.867049609602</v>
          </cell>
          <cell r="L115">
            <v>3909.9318827390998</v>
          </cell>
        </row>
        <row r="116">
          <cell r="A116" t="str">
            <v>Galicia</v>
          </cell>
          <cell r="B116">
            <v>336637.22322136001</v>
          </cell>
          <cell r="C116">
            <v>0</v>
          </cell>
          <cell r="D116">
            <v>51704.684280000001</v>
          </cell>
          <cell r="E116">
            <v>6841.8765600000006</v>
          </cell>
          <cell r="F116">
            <v>395183.78406136</v>
          </cell>
          <cell r="H116" t="str">
            <v>Galicia</v>
          </cell>
          <cell r="I116">
            <v>1975.9189203068004</v>
          </cell>
          <cell r="J116">
            <v>7903.6756812272015</v>
          </cell>
          <cell r="K116">
            <v>2020.9170127162156</v>
          </cell>
          <cell r="L116">
            <v>2020.9170127162156</v>
          </cell>
        </row>
        <row r="117">
          <cell r="A117" t="str">
            <v>Andalucía</v>
          </cell>
          <cell r="B117">
            <v>799695.76296495006</v>
          </cell>
          <cell r="C117">
            <v>0</v>
          </cell>
          <cell r="D117">
            <v>135612.74126000001</v>
          </cell>
          <cell r="E117">
            <v>21103.794600000001</v>
          </cell>
          <cell r="F117">
            <v>956412.29882495012</v>
          </cell>
          <cell r="H117" t="str">
            <v>Andalucía</v>
          </cell>
          <cell r="I117">
            <v>4782.0614941247513</v>
          </cell>
          <cell r="J117">
            <v>19128.245976499005</v>
          </cell>
          <cell r="K117">
            <v>-3818.66681057816</v>
          </cell>
          <cell r="L117">
            <v>4782.0614941247513</v>
          </cell>
        </row>
        <row r="118">
          <cell r="A118" t="str">
            <v>Valencia</v>
          </cell>
          <cell r="B118">
            <v>322573.48993734003</v>
          </cell>
          <cell r="C118">
            <v>0</v>
          </cell>
          <cell r="D118">
            <v>130913.66583</v>
          </cell>
          <cell r="E118">
            <v>6508.1012799999999</v>
          </cell>
          <cell r="F118">
            <v>459995.25704734004</v>
          </cell>
          <cell r="H118" t="str">
            <v>Valencia</v>
          </cell>
          <cell r="I118">
            <v>2299.9762852367007</v>
          </cell>
          <cell r="J118">
            <v>9199.9051409468029</v>
          </cell>
          <cell r="K118">
            <v>1781.9625163872145</v>
          </cell>
          <cell r="L118">
            <v>2299.9762852367007</v>
          </cell>
        </row>
        <row r="119">
          <cell r="A119" t="str">
            <v>Canarias</v>
          </cell>
          <cell r="B119">
            <v>190582.19535245001</v>
          </cell>
          <cell r="C119">
            <v>0</v>
          </cell>
          <cell r="D119">
            <v>43652.484819999998</v>
          </cell>
          <cell r="E119">
            <v>3809.3524700000003</v>
          </cell>
          <cell r="F119">
            <v>238044.03264245004</v>
          </cell>
          <cell r="H119" t="str">
            <v>Canarias</v>
          </cell>
          <cell r="I119">
            <v>1190.2201632122503</v>
          </cell>
          <cell r="J119">
            <v>4760.8806528490013</v>
          </cell>
          <cell r="K119">
            <v>3139.6898725824808</v>
          </cell>
          <cell r="L119">
            <v>3139.6898725824808</v>
          </cell>
        </row>
        <row r="121">
          <cell r="A121" t="str">
            <v>TOTAL art. 151</v>
          </cell>
          <cell r="B121">
            <v>2184505.7539539202</v>
          </cell>
          <cell r="C121">
            <v>0</v>
          </cell>
          <cell r="D121">
            <v>593449.08941999997</v>
          </cell>
          <cell r="E121">
            <v>53666.905750000005</v>
          </cell>
          <cell r="F121">
            <v>2831621.7491239207</v>
          </cell>
          <cell r="H121" t="str">
            <v>TOTAL art. 151</v>
          </cell>
          <cell r="I121">
            <v>14158.108745619602</v>
          </cell>
          <cell r="J121">
            <v>56632.434982478408</v>
          </cell>
          <cell r="K121">
            <v>-3351.96445850185</v>
          </cell>
          <cell r="L121">
            <v>16152.576547399249</v>
          </cell>
        </row>
        <row r="123">
          <cell r="A123" t="str">
            <v>Asturias</v>
          </cell>
          <cell r="B123">
            <v>39629.910526810003</v>
          </cell>
          <cell r="C123">
            <v>0</v>
          </cell>
          <cell r="D123">
            <v>25743.193490000001</v>
          </cell>
          <cell r="E123">
            <v>3605.1347000000001</v>
          </cell>
          <cell r="F123">
            <v>68978.238716809996</v>
          </cell>
          <cell r="H123" t="str">
            <v>Asturias</v>
          </cell>
          <cell r="I123">
            <v>344.89119358405009</v>
          </cell>
          <cell r="J123">
            <v>1379.5647743362003</v>
          </cell>
          <cell r="K123">
            <v>-2107.4968723460302</v>
          </cell>
          <cell r="L123">
            <v>344.89119358405009</v>
          </cell>
        </row>
        <row r="124">
          <cell r="A124" t="str">
            <v>Cantabria</v>
          </cell>
          <cell r="B124">
            <v>34229.285830280001</v>
          </cell>
          <cell r="C124">
            <v>0</v>
          </cell>
          <cell r="D124">
            <v>9719.6549900000009</v>
          </cell>
          <cell r="E124">
            <v>1249.0739000000001</v>
          </cell>
          <cell r="F124">
            <v>45198.014720280007</v>
          </cell>
          <cell r="H124" t="str">
            <v>Cantabria</v>
          </cell>
          <cell r="I124">
            <v>225.99007360140001</v>
          </cell>
          <cell r="J124">
            <v>903.96029440560005</v>
          </cell>
          <cell r="K124">
            <v>-1127.252607931634</v>
          </cell>
          <cell r="L124">
            <v>225.99007360140001</v>
          </cell>
        </row>
        <row r="125">
          <cell r="A125" t="str">
            <v>La Rioja</v>
          </cell>
          <cell r="B125">
            <v>13886.523281810003</v>
          </cell>
          <cell r="C125">
            <v>0</v>
          </cell>
          <cell r="D125">
            <v>7386.4572799999996</v>
          </cell>
          <cell r="E125">
            <v>450.80330000000004</v>
          </cell>
          <cell r="F125">
            <v>21723.783861810003</v>
          </cell>
          <cell r="H125" t="str">
            <v>La Rioja</v>
          </cell>
          <cell r="I125">
            <v>108.61891930905</v>
          </cell>
          <cell r="J125">
            <v>434.4756772362</v>
          </cell>
          <cell r="K125">
            <v>-378.42102535513988</v>
          </cell>
          <cell r="L125">
            <v>108.61891930905</v>
          </cell>
        </row>
        <row r="126">
          <cell r="A126" t="str">
            <v>Murcia</v>
          </cell>
          <cell r="B126">
            <v>34285.043610820001</v>
          </cell>
          <cell r="C126">
            <v>0</v>
          </cell>
          <cell r="D126">
            <v>19617.693750000002</v>
          </cell>
          <cell r="E126">
            <v>1545.3898800000002</v>
          </cell>
          <cell r="F126">
            <v>55448.127240820002</v>
          </cell>
          <cell r="H126" t="str">
            <v>Murcia</v>
          </cell>
          <cell r="I126">
            <v>277.24063620410004</v>
          </cell>
          <cell r="J126">
            <v>1108.9625448164002</v>
          </cell>
          <cell r="K126">
            <v>-426.75247363083764</v>
          </cell>
          <cell r="L126">
            <v>277.24063620410004</v>
          </cell>
        </row>
        <row r="127">
          <cell r="A127" t="str">
            <v>Aragón</v>
          </cell>
          <cell r="B127">
            <v>53997.056519799997</v>
          </cell>
          <cell r="C127">
            <v>0</v>
          </cell>
          <cell r="D127">
            <v>37988.767830000004</v>
          </cell>
          <cell r="E127">
            <v>2947.0135500000001</v>
          </cell>
          <cell r="F127">
            <v>94932.837899800012</v>
          </cell>
          <cell r="H127" t="str">
            <v>Aragón</v>
          </cell>
          <cell r="I127">
            <v>474.66418949900009</v>
          </cell>
          <cell r="J127">
            <v>1898.6567579960004</v>
          </cell>
          <cell r="K127">
            <v>-4107.9994467688766</v>
          </cell>
          <cell r="L127">
            <v>474.66418949900009</v>
          </cell>
        </row>
        <row r="128">
          <cell r="A128" t="str">
            <v>Castilla-La Mancha</v>
          </cell>
          <cell r="B128">
            <v>93242.028950480002</v>
          </cell>
          <cell r="C128">
            <v>0</v>
          </cell>
          <cell r="D128">
            <v>27020.297280000003</v>
          </cell>
          <cell r="E128">
            <v>4401.4677499999998</v>
          </cell>
          <cell r="F128">
            <v>124663.79398048</v>
          </cell>
          <cell r="H128" t="str">
            <v>Castilla-La Mancha</v>
          </cell>
          <cell r="I128">
            <v>623.31896990240011</v>
          </cell>
          <cell r="J128">
            <v>2493.2758796096005</v>
          </cell>
          <cell r="K128">
            <v>-840.99187284470531</v>
          </cell>
          <cell r="L128">
            <v>623.31896990240011</v>
          </cell>
        </row>
        <row r="129">
          <cell r="A129" t="str">
            <v>Extremadura</v>
          </cell>
          <cell r="B129">
            <v>72171.992929980013</v>
          </cell>
          <cell r="C129">
            <v>0</v>
          </cell>
          <cell r="D129">
            <v>13544.7662</v>
          </cell>
          <cell r="E129">
            <v>2662.1937000000003</v>
          </cell>
          <cell r="F129">
            <v>88378.952829980015</v>
          </cell>
          <cell r="H129" t="str">
            <v>Extremadura</v>
          </cell>
          <cell r="I129">
            <v>441.89476414990003</v>
          </cell>
          <cell r="J129">
            <v>1767.5790565996001</v>
          </cell>
          <cell r="K129">
            <v>-396.53022627501269</v>
          </cell>
          <cell r="L129">
            <v>441.89476414990003</v>
          </cell>
        </row>
        <row r="130">
          <cell r="A130" t="str">
            <v>Baleares</v>
          </cell>
          <cell r="B130">
            <v>21222.223856160006</v>
          </cell>
          <cell r="C130">
            <v>0</v>
          </cell>
          <cell r="D130">
            <v>16371.52248</v>
          </cell>
          <cell r="E130">
            <v>1314.5630900000001</v>
          </cell>
          <cell r="F130">
            <v>38908.309426160013</v>
          </cell>
          <cell r="H130" t="str">
            <v>Baleares</v>
          </cell>
          <cell r="I130">
            <v>194.54154713080004</v>
          </cell>
          <cell r="J130">
            <v>778.16618852320016</v>
          </cell>
          <cell r="K130">
            <v>1042.4544624620532</v>
          </cell>
          <cell r="L130">
            <v>778.16618852320016</v>
          </cell>
        </row>
        <row r="131">
          <cell r="A131" t="str">
            <v>Madrid</v>
          </cell>
          <cell r="B131">
            <v>222364.54696267002</v>
          </cell>
          <cell r="C131">
            <v>0</v>
          </cell>
          <cell r="D131">
            <v>115317.03418</v>
          </cell>
          <cell r="E131">
            <v>15206.150740000001</v>
          </cell>
          <cell r="F131">
            <v>352887.73188267002</v>
          </cell>
          <cell r="H131" t="str">
            <v>Madrid</v>
          </cell>
          <cell r="I131">
            <v>1764.4386594133503</v>
          </cell>
          <cell r="J131">
            <v>7057.754637653401</v>
          </cell>
          <cell r="K131">
            <v>-21107.02365336104</v>
          </cell>
          <cell r="L131">
            <v>1764.4386594133503</v>
          </cell>
        </row>
        <row r="132">
          <cell r="A132" t="str">
            <v>Castilla y León</v>
          </cell>
          <cell r="B132">
            <v>153877.11678656001</v>
          </cell>
          <cell r="C132">
            <v>0</v>
          </cell>
          <cell r="D132">
            <v>53242.194790000001</v>
          </cell>
          <cell r="E132">
            <v>8474.7145299999993</v>
          </cell>
          <cell r="F132">
            <v>215594.02610656002</v>
          </cell>
          <cell r="H132" t="str">
            <v>Castilla y León</v>
          </cell>
          <cell r="I132">
            <v>1077.9701305328001</v>
          </cell>
          <cell r="J132">
            <v>4311.8805221312005</v>
          </cell>
          <cell r="K132">
            <v>-4840.7493906064892</v>
          </cell>
          <cell r="L132">
            <v>1077.9701305328001</v>
          </cell>
        </row>
        <row r="134">
          <cell r="A134" t="str">
            <v>TOTAL art. 143</v>
          </cell>
          <cell r="B134">
            <v>738905.7292553701</v>
          </cell>
          <cell r="C134">
            <v>0</v>
          </cell>
          <cell r="D134">
            <v>325951.58227000001</v>
          </cell>
          <cell r="E134">
            <v>41856.505139999994</v>
          </cell>
          <cell r="F134">
            <v>1106713.81666537</v>
          </cell>
          <cell r="H134" t="str">
            <v>TOTAL art. 143</v>
          </cell>
          <cell r="I134">
            <v>5533.5690833268509</v>
          </cell>
          <cell r="J134">
            <v>22134.276333307404</v>
          </cell>
          <cell r="K134">
            <v>-34290.763106657716</v>
          </cell>
          <cell r="L134">
            <v>6117.1937247192509</v>
          </cell>
        </row>
        <row r="136">
          <cell r="A136" t="str">
            <v>TOTAL</v>
          </cell>
          <cell r="B136">
            <v>2923411.4832092905</v>
          </cell>
          <cell r="C136">
            <v>0</v>
          </cell>
          <cell r="D136">
            <v>919400.67168999999</v>
          </cell>
          <cell r="E136">
            <v>95523.410889999999</v>
          </cell>
          <cell r="F136">
            <v>3938335.5657892907</v>
          </cell>
          <cell r="H136" t="str">
            <v>TOTAL</v>
          </cell>
          <cell r="I136">
            <v>19691.677828946453</v>
          </cell>
          <cell r="J136">
            <v>78766.711315785811</v>
          </cell>
          <cell r="K136">
            <v>-37642.727565159563</v>
          </cell>
          <cell r="L136">
            <v>22269.770272118498</v>
          </cell>
        </row>
        <row r="137">
          <cell r="A137" t="str">
            <v>INDICE 96/93 CC.AA. 151</v>
          </cell>
          <cell r="C137">
            <v>1.2917000000000001</v>
          </cell>
          <cell r="H137" t="str">
            <v>mínimos y máximos</v>
          </cell>
          <cell r="I137">
            <v>5.0000000000000001E-3</v>
          </cell>
          <cell r="J137">
            <v>0.02</v>
          </cell>
        </row>
        <row r="138">
          <cell r="H138" t="str">
            <v>INDICE 2000/93 CC.AA. 151</v>
          </cell>
          <cell r="I138">
            <v>1.3958658118795693</v>
          </cell>
        </row>
        <row r="139">
          <cell r="H139" t="str">
            <v>INDICE 2000/93 CC.AA. 143</v>
          </cell>
          <cell r="I139">
            <v>1.4702032020884506</v>
          </cell>
        </row>
        <row r="140">
          <cell r="A140" t="str">
            <v>Financiación resultante por el sistema actual</v>
          </cell>
          <cell r="H140" t="str">
            <v>Financiación Corresponsabilidad Fiscal 2001.SISTEMA ACTUAL</v>
          </cell>
        </row>
        <row r="141">
          <cell r="A141" t="str">
            <v>AÑO 2001</v>
          </cell>
        </row>
        <row r="142">
          <cell r="A142" t="str">
            <v>COMUNIDAD
AUTONOMA</v>
          </cell>
          <cell r="B142" t="str">
            <v>PIE
tramo general</v>
          </cell>
          <cell r="C142" t="str">
            <v>PIE
tramo IRPF</v>
          </cell>
          <cell r="D142" t="str">
            <v>Normativa de
tributos cedidos</v>
          </cell>
          <cell r="E142" t="str">
            <v>Normativa de
tasas</v>
          </cell>
          <cell r="F142" t="str">
            <v>Total</v>
          </cell>
          <cell r="H142" t="str">
            <v>COMUNIDAD
AUTONOMA</v>
          </cell>
          <cell r="I142" t="str">
            <v>mínimo garantizado</v>
          </cell>
          <cell r="J142" t="str">
            <v>máximo permitido</v>
          </cell>
          <cell r="K142" t="str">
            <v>% CL IRPF</v>
          </cell>
          <cell r="L142" t="str">
            <v>VALOR PREVALENTE</v>
          </cell>
        </row>
        <row r="143">
          <cell r="A143" t="str">
            <v>Cataluña</v>
          </cell>
          <cell r="B143">
            <v>579708.84000615997</v>
          </cell>
          <cell r="C143">
            <v>0</v>
          </cell>
          <cell r="D143">
            <v>250908.95123999999</v>
          </cell>
          <cell r="E143">
            <v>16690.50992</v>
          </cell>
          <cell r="F143">
            <v>847308.30116615992</v>
          </cell>
          <cell r="H143" t="str">
            <v>Cataluña</v>
          </cell>
          <cell r="I143">
            <v>4236.5415058307999</v>
          </cell>
          <cell r="J143">
            <v>16946.1660233232</v>
          </cell>
          <cell r="K143">
            <v>-11629.550871584366</v>
          </cell>
          <cell r="L143">
            <v>4236.5415058307999</v>
          </cell>
        </row>
        <row r="144">
          <cell r="A144" t="str">
            <v>Galicia</v>
          </cell>
          <cell r="B144">
            <v>364757.65086368</v>
          </cell>
          <cell r="C144">
            <v>0</v>
          </cell>
          <cell r="D144">
            <v>56023.748639999998</v>
          </cell>
          <cell r="E144">
            <v>7413.40128</v>
          </cell>
          <cell r="F144">
            <v>428194.80078368</v>
          </cell>
          <cell r="H144" t="str">
            <v>Galicia</v>
          </cell>
          <cell r="I144">
            <v>2140.9740039183998</v>
          </cell>
          <cell r="J144">
            <v>8563.8960156735993</v>
          </cell>
          <cell r="K144">
            <v>1909.0889666809146</v>
          </cell>
          <cell r="L144">
            <v>2140.9740039183998</v>
          </cell>
        </row>
        <row r="145">
          <cell r="A145" t="str">
            <v>Andalucía</v>
          </cell>
          <cell r="B145">
            <v>866497.01157060009</v>
          </cell>
          <cell r="C145">
            <v>0</v>
          </cell>
          <cell r="D145">
            <v>146940.92488000001</v>
          </cell>
          <cell r="E145">
            <v>22866.664799999999</v>
          </cell>
          <cell r="F145">
            <v>1036304.6012506002</v>
          </cell>
          <cell r="H145" t="str">
            <v>Andalucía</v>
          </cell>
          <cell r="I145">
            <v>5181.5230062530009</v>
          </cell>
          <cell r="J145">
            <v>20726.092025012003</v>
          </cell>
          <cell r="K145">
            <v>-6379.9693357223123</v>
          </cell>
          <cell r="L145">
            <v>5181.5230062530009</v>
          </cell>
        </row>
        <row r="146">
          <cell r="A146" t="str">
            <v>Valencia</v>
          </cell>
          <cell r="B146">
            <v>349519.12713192002</v>
          </cell>
          <cell r="C146">
            <v>0</v>
          </cell>
          <cell r="D146">
            <v>141849.32003999999</v>
          </cell>
          <cell r="E146">
            <v>7051.744639999999</v>
          </cell>
          <cell r="F146">
            <v>498420.19181191997</v>
          </cell>
          <cell r="H146" t="str">
            <v>Valencia</v>
          </cell>
          <cell r="I146">
            <v>2492.1009590596</v>
          </cell>
          <cell r="J146">
            <v>9968.4038362383999</v>
          </cell>
          <cell r="K146">
            <v>709.22225190258462</v>
          </cell>
          <cell r="L146">
            <v>2492.1009590596</v>
          </cell>
        </row>
        <row r="147">
          <cell r="A147" t="str">
            <v>Canarias</v>
          </cell>
          <cell r="B147">
            <v>206502.1604206</v>
          </cell>
          <cell r="C147">
            <v>0</v>
          </cell>
          <cell r="D147">
            <v>47298.922159999995</v>
          </cell>
          <cell r="E147">
            <v>4127.5603599999995</v>
          </cell>
          <cell r="F147">
            <v>257928.6429406</v>
          </cell>
          <cell r="H147" t="str">
            <v>Canarias</v>
          </cell>
          <cell r="I147">
            <v>1289.643214703</v>
          </cell>
          <cell r="J147">
            <v>5158.572858812</v>
          </cell>
          <cell r="K147">
            <v>3317.2606252498504</v>
          </cell>
          <cell r="L147">
            <v>3317.2606252498504</v>
          </cell>
        </row>
        <row r="149">
          <cell r="A149" t="str">
            <v>TOTAL art. 151</v>
          </cell>
          <cell r="B149">
            <v>2366984.7899929597</v>
          </cell>
          <cell r="C149">
            <v>0</v>
          </cell>
          <cell r="D149">
            <v>643021.8669599999</v>
          </cell>
          <cell r="E149">
            <v>58149.880999999994</v>
          </cell>
          <cell r="F149">
            <v>3068156.53795296</v>
          </cell>
          <cell r="H149" t="str">
            <v>TOTAL art. 151</v>
          </cell>
          <cell r="I149">
            <v>15340.782689764801</v>
          </cell>
          <cell r="J149">
            <v>61363.130759059204</v>
          </cell>
          <cell r="K149">
            <v>-12073.948363473328</v>
          </cell>
          <cell r="L149">
            <v>17368.400100311654</v>
          </cell>
        </row>
        <row r="151">
          <cell r="A151" t="str">
            <v>Asturias</v>
          </cell>
          <cell r="B151">
            <v>41682.431246979999</v>
          </cell>
          <cell r="C151">
            <v>0</v>
          </cell>
          <cell r="D151">
            <v>27076.490420000002</v>
          </cell>
          <cell r="E151">
            <v>3791.8526000000002</v>
          </cell>
          <cell r="F151">
            <v>72550.774266979992</v>
          </cell>
          <cell r="H151" t="str">
            <v>Asturias</v>
          </cell>
          <cell r="I151">
            <v>362.75387133490005</v>
          </cell>
          <cell r="J151">
            <v>1451.0154853396002</v>
          </cell>
          <cell r="K151">
            <v>-2923.4276243458689</v>
          </cell>
          <cell r="L151">
            <v>362.75387133490005</v>
          </cell>
        </row>
        <row r="152">
          <cell r="A152" t="str">
            <v>Cantabria</v>
          </cell>
          <cell r="B152">
            <v>36002.09625224</v>
          </cell>
          <cell r="C152">
            <v>0</v>
          </cell>
          <cell r="D152">
            <v>10223.057419999999</v>
          </cell>
          <cell r="E152">
            <v>1313.7662</v>
          </cell>
          <cell r="F152">
            <v>47538.919872239996</v>
          </cell>
          <cell r="H152" t="str">
            <v>Cantabria</v>
          </cell>
          <cell r="I152">
            <v>237.69459936119998</v>
          </cell>
          <cell r="J152">
            <v>950.77839744479991</v>
          </cell>
          <cell r="K152">
            <v>-1581.2255965178738</v>
          </cell>
          <cell r="L152">
            <v>237.69459936119998</v>
          </cell>
        </row>
        <row r="153">
          <cell r="A153" t="str">
            <v>La Rioja</v>
          </cell>
          <cell r="B153">
            <v>14605.737036980003</v>
          </cell>
          <cell r="C153">
            <v>0</v>
          </cell>
          <cell r="D153">
            <v>7769.0182399999994</v>
          </cell>
          <cell r="E153">
            <v>474.15140000000002</v>
          </cell>
          <cell r="F153">
            <v>22848.906676980001</v>
          </cell>
          <cell r="H153" t="str">
            <v>La Rioja</v>
          </cell>
          <cell r="I153">
            <v>114.2445333849</v>
          </cell>
          <cell r="J153">
            <v>456.97813353959998</v>
          </cell>
          <cell r="K153">
            <v>-537.8314332666115</v>
          </cell>
          <cell r="L153">
            <v>114.2445333849</v>
          </cell>
        </row>
        <row r="154">
          <cell r="A154" t="str">
            <v>Murcia</v>
          </cell>
          <cell r="B154">
            <v>36060.74185156</v>
          </cell>
          <cell r="C154">
            <v>0</v>
          </cell>
          <cell r="D154">
            <v>20633.737499999999</v>
          </cell>
          <cell r="E154">
            <v>1625.4290400000002</v>
          </cell>
          <cell r="F154">
            <v>58319.908391560006</v>
          </cell>
          <cell r="H154" t="str">
            <v>Murcia</v>
          </cell>
          <cell r="I154">
            <v>291.59954195780006</v>
          </cell>
          <cell r="J154">
            <v>1166.3981678312002</v>
          </cell>
          <cell r="K154">
            <v>-710.95013515560277</v>
          </cell>
          <cell r="L154">
            <v>291.59954195780006</v>
          </cell>
        </row>
        <row r="155">
          <cell r="A155" t="str">
            <v>Aragón</v>
          </cell>
          <cell r="B155">
            <v>56793.683508399998</v>
          </cell>
          <cell r="C155">
            <v>0</v>
          </cell>
          <cell r="D155">
            <v>39956.290140000005</v>
          </cell>
          <cell r="E155">
            <v>3099.6459</v>
          </cell>
          <cell r="F155">
            <v>99849.619548400005</v>
          </cell>
          <cell r="H155" t="str">
            <v>Aragón</v>
          </cell>
          <cell r="I155">
            <v>499.24809774200003</v>
          </cell>
          <cell r="J155">
            <v>1996.9923909680001</v>
          </cell>
          <cell r="K155">
            <v>-5280.7764463706581</v>
          </cell>
          <cell r="L155">
            <v>499.24809774200003</v>
          </cell>
        </row>
        <row r="156">
          <cell r="A156" t="str">
            <v>Castilla-La Mancha</v>
          </cell>
          <cell r="B156">
            <v>98071.239863840005</v>
          </cell>
          <cell r="C156">
            <v>0</v>
          </cell>
          <cell r="D156">
            <v>28419.738240000002</v>
          </cell>
          <cell r="E156">
            <v>4629.4295000000002</v>
          </cell>
          <cell r="F156">
            <v>131120.40760384002</v>
          </cell>
          <cell r="H156" t="str">
            <v>Castilla-La Mancha</v>
          </cell>
          <cell r="I156">
            <v>655.60203801920011</v>
          </cell>
          <cell r="J156">
            <v>2622.4081520768004</v>
          </cell>
          <cell r="K156">
            <v>-1082.1244369037347</v>
          </cell>
          <cell r="L156">
            <v>655.60203801920011</v>
          </cell>
        </row>
        <row r="157">
          <cell r="A157" t="str">
            <v>Extremadura</v>
          </cell>
          <cell r="B157">
            <v>75909.940074840008</v>
          </cell>
          <cell r="C157">
            <v>0</v>
          </cell>
          <cell r="D157">
            <v>14246.2796</v>
          </cell>
          <cell r="E157">
            <v>2800.0745999999999</v>
          </cell>
          <cell r="F157">
            <v>92956.294274840009</v>
          </cell>
          <cell r="H157" t="str">
            <v>Extremadura</v>
          </cell>
          <cell r="I157">
            <v>464.78147137420001</v>
          </cell>
          <cell r="J157">
            <v>1859.1258854968</v>
          </cell>
          <cell r="K157">
            <v>-398.24556523595527</v>
          </cell>
          <cell r="L157">
            <v>464.78147137420001</v>
          </cell>
        </row>
        <row r="158">
          <cell r="A158" t="str">
            <v>Baleares</v>
          </cell>
          <cell r="B158">
            <v>22321.369769280005</v>
          </cell>
          <cell r="C158">
            <v>0</v>
          </cell>
          <cell r="D158">
            <v>17219.439839999999</v>
          </cell>
          <cell r="E158">
            <v>1382.6472200000001</v>
          </cell>
          <cell r="F158">
            <v>40923.456829280003</v>
          </cell>
          <cell r="H158" t="str">
            <v>Baleares</v>
          </cell>
          <cell r="I158">
            <v>204.61728414640007</v>
          </cell>
          <cell r="J158">
            <v>818.46913658560027</v>
          </cell>
          <cell r="K158">
            <v>873.29440497203461</v>
          </cell>
          <cell r="L158">
            <v>818.46913658560027</v>
          </cell>
        </row>
        <row r="159">
          <cell r="A159" t="str">
            <v>Madrid</v>
          </cell>
          <cell r="B159">
            <v>233881.29867886001</v>
          </cell>
          <cell r="C159">
            <v>0</v>
          </cell>
          <cell r="D159">
            <v>121289.55843999999</v>
          </cell>
          <cell r="E159">
            <v>15993.710920000001</v>
          </cell>
          <cell r="F159">
            <v>371164.56803885999</v>
          </cell>
          <cell r="H159" t="str">
            <v>Madrid</v>
          </cell>
          <cell r="I159">
            <v>1855.8228401942999</v>
          </cell>
          <cell r="J159">
            <v>7423.2913607771998</v>
          </cell>
          <cell r="K159">
            <v>-26648.441263086934</v>
          </cell>
          <cell r="L159">
            <v>1855.8228401942999</v>
          </cell>
        </row>
        <row r="160">
          <cell r="A160" t="str">
            <v>Castilla y León</v>
          </cell>
          <cell r="B160">
            <v>161846.75301248001</v>
          </cell>
          <cell r="C160">
            <v>0</v>
          </cell>
          <cell r="D160">
            <v>55999.72582</v>
          </cell>
          <cell r="E160">
            <v>8913.6387400000003</v>
          </cell>
          <cell r="F160">
            <v>226760.11757248</v>
          </cell>
          <cell r="H160" t="str">
            <v>Castilla y León</v>
          </cell>
          <cell r="I160">
            <v>1133.8005878624001</v>
          </cell>
          <cell r="J160">
            <v>4535.2023514496004</v>
          </cell>
          <cell r="K160">
            <v>-5971.6838607001237</v>
          </cell>
          <cell r="L160">
            <v>1133.8005878624001</v>
          </cell>
        </row>
        <row r="162">
          <cell r="A162" t="str">
            <v>TOTAL art. 143</v>
          </cell>
          <cell r="B162">
            <v>777175.29129546008</v>
          </cell>
          <cell r="C162">
            <v>0</v>
          </cell>
          <cell r="D162">
            <v>342833.33566000004</v>
          </cell>
          <cell r="E162">
            <v>44024.346120000002</v>
          </cell>
          <cell r="F162">
            <v>1164032.9730754602</v>
          </cell>
          <cell r="H162" t="str">
            <v>TOTAL art. 143</v>
          </cell>
          <cell r="I162">
            <v>5820.1648653773</v>
          </cell>
          <cell r="J162">
            <v>23280.6594615092</v>
          </cell>
          <cell r="K162">
            <v>-44261.41195661133</v>
          </cell>
          <cell r="L162">
            <v>6434.0167178165002</v>
          </cell>
        </row>
        <row r="164">
          <cell r="A164" t="str">
            <v>TOTAL</v>
          </cell>
          <cell r="B164">
            <v>3144160.0812884197</v>
          </cell>
          <cell r="C164">
            <v>0</v>
          </cell>
          <cell r="D164">
            <v>985855.20261999988</v>
          </cell>
          <cell r="E164">
            <v>102174.22712</v>
          </cell>
          <cell r="F164">
            <v>4232189.5110284202</v>
          </cell>
          <cell r="H164" t="str">
            <v>TOTAL</v>
          </cell>
          <cell r="I164">
            <v>21160.947555142102</v>
          </cell>
          <cell r="J164">
            <v>84643.790220568408</v>
          </cell>
          <cell r="K164">
            <v>-56335.360320084656</v>
          </cell>
          <cell r="L164">
            <v>23802.416818128153</v>
          </cell>
        </row>
        <row r="165">
          <cell r="A165" t="str">
            <v>INDICE 96/93 CC.AA. 151</v>
          </cell>
          <cell r="C165">
            <v>1.3996</v>
          </cell>
          <cell r="H165" t="str">
            <v>mínimos y máximos</v>
          </cell>
          <cell r="I165">
            <v>5.0000000000000001E-3</v>
          </cell>
          <cell r="J165">
            <v>0.02</v>
          </cell>
        </row>
        <row r="166">
          <cell r="H166" t="str">
            <v>INDICE 2001/93 CC.AA. 151</v>
          </cell>
          <cell r="I166">
            <v>1.468450834097307</v>
          </cell>
        </row>
        <row r="167">
          <cell r="H167" t="str">
            <v>INDICE 2001/93 CC.AA. 143</v>
          </cell>
          <cell r="I167">
            <v>1.5466537685970501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,2,3"/>
      <sheetName val="CUA5"/>
      <sheetName val="CUA4"/>
      <sheetName val="CUA6"/>
      <sheetName val="CUA8 y G.2"/>
      <sheetName val="CUA9 Y G.3"/>
      <sheetName val="CUA10 y G.4"/>
      <sheetName val="CUA7"/>
      <sheetName val="CUA11 y G.6"/>
      <sheetName val="CUA12"/>
      <sheetName val="CUA13 y G.7-8"/>
      <sheetName val="CUA14 y G.9-10"/>
      <sheetName val="CUA15"/>
      <sheetName val="CUA16 y G.11"/>
      <sheetName val="GRAFICO X"/>
      <sheetName val="GRAFICO 1"/>
      <sheetName val="CC.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">
          <cell r="B4" t="str">
            <v>CUADRO    13</v>
          </cell>
        </row>
        <row r="5">
          <cell r="B5" t="str">
            <v>COMPARACIÓN  DEL  PRESUPUESTO  INICIAL  -  INSALUD   NO  TRANSFERIDO  ( 1998 - 1999 )</v>
          </cell>
        </row>
        <row r="6">
          <cell r="B6" t="str">
            <v>ESTRUCTURA   FUNCIONAL</v>
          </cell>
          <cell r="I6" t="str">
            <v xml:space="preserve">            ( Miles  de  pesetas )</v>
          </cell>
        </row>
        <row r="9">
          <cell r="F9" t="str">
            <v>Año  1998</v>
          </cell>
          <cell r="H9" t="str">
            <v>Año  1999</v>
          </cell>
          <cell r="J9" t="str">
            <v>Tasa</v>
          </cell>
        </row>
        <row r="10">
          <cell r="J10" t="str">
            <v>de</v>
          </cell>
        </row>
        <row r="11">
          <cell r="B11" t="str">
            <v>SUBFUNCIONES</v>
          </cell>
          <cell r="J11" t="str">
            <v>Variación</v>
          </cell>
        </row>
        <row r="12">
          <cell r="F12" t="str">
            <v>Presupuesto</v>
          </cell>
          <cell r="H12" t="str">
            <v>Presupuesto</v>
          </cell>
          <cell r="J12" t="str">
            <v>1999 / 1998</v>
          </cell>
        </row>
        <row r="13">
          <cell r="D13">
            <v>0</v>
          </cell>
          <cell r="F13" t="str">
            <v>Inicial</v>
          </cell>
          <cell r="G13" t="str">
            <v>%</v>
          </cell>
          <cell r="H13" t="str">
            <v>Inicial</v>
          </cell>
          <cell r="I13" t="str">
            <v>%</v>
          </cell>
          <cell r="J13" t="str">
            <v>%</v>
          </cell>
        </row>
        <row r="16">
          <cell r="B16" t="str">
            <v>21.  Atención   primaria  de  salud   . . . . . . . . . . . . . . . . . . . . .</v>
          </cell>
          <cell r="F16">
            <v>523921201</v>
          </cell>
          <cell r="G16">
            <v>36.015164678536792</v>
          </cell>
          <cell r="H16">
            <v>561235435</v>
          </cell>
          <cell r="I16">
            <v>36.396418503885528</v>
          </cell>
          <cell r="J16">
            <v>7.1221080438773896</v>
          </cell>
        </row>
        <row r="18">
          <cell r="B18" t="str">
            <v>22.  Atención   especializada  . . . . . . . . . . . . . . . . . . . . . . . . .</v>
          </cell>
          <cell r="F18">
            <v>873878739</v>
          </cell>
          <cell r="G18">
            <v>60.071794449404379</v>
          </cell>
          <cell r="H18">
            <v>921192675</v>
          </cell>
          <cell r="I18">
            <v>59.729838276629501</v>
          </cell>
          <cell r="J18">
            <v>5.4142450077389981</v>
          </cell>
        </row>
        <row r="20">
          <cell r="B20" t="str">
            <v>25.  Administración  y  servicios  generales  . . . . . . . . . . . . . . .</v>
          </cell>
          <cell r="F20">
            <v>19671644</v>
          </cell>
          <cell r="G20">
            <v>1.3522596466897896</v>
          </cell>
          <cell r="H20">
            <v>25692290</v>
          </cell>
          <cell r="I20">
            <v>1.6661587648384906</v>
          </cell>
          <cell r="J20">
            <v>30.605708399359003</v>
          </cell>
        </row>
        <row r="22">
          <cell r="B22" t="str">
            <v>26.  Formación  personal  sanitario   . . . . . . . . . . . . . . . . . . . . .</v>
          </cell>
          <cell r="F22">
            <v>33055250</v>
          </cell>
          <cell r="G22">
            <v>2.2722697038561024</v>
          </cell>
          <cell r="H22">
            <v>33886913</v>
          </cell>
          <cell r="I22">
            <v>2.1975844546464871</v>
          </cell>
          <cell r="J22">
            <v>2.5159785510622328</v>
          </cell>
        </row>
        <row r="24">
          <cell r="B24" t="str">
            <v>46.  Control interno y contabilidad   . . . . . . . . . . . . . .</v>
          </cell>
          <cell r="F24">
            <v>4197046</v>
          </cell>
          <cell r="G24">
            <v>0.2885115215129348</v>
          </cell>
          <cell r="I24">
            <v>0</v>
          </cell>
          <cell r="J24">
            <v>-100</v>
          </cell>
        </row>
        <row r="27">
          <cell r="B27" t="str">
            <v>INSALUD   GESTIÓN  NO  TRANSFERIDA    . . . . . . . . . . . . . .</v>
          </cell>
          <cell r="F27">
            <v>1454723880</v>
          </cell>
          <cell r="G27">
            <v>99.999999999999986</v>
          </cell>
          <cell r="H27">
            <v>1542007313</v>
          </cell>
          <cell r="I27">
            <v>100.00000000000001</v>
          </cell>
          <cell r="J27">
            <v>6.0000000137483198</v>
          </cell>
        </row>
      </sheetData>
      <sheetData sheetId="11" refreshError="1">
        <row r="4">
          <cell r="B4" t="str">
            <v>CUADRO    14</v>
          </cell>
        </row>
        <row r="5">
          <cell r="B5" t="str">
            <v>COMPARACIÓN  DEL  PRESUPUESTO  INICIAL  -  INSALUD  NO  TRANSFERIDO  ( 1998 - 1999 )</v>
          </cell>
        </row>
        <row r="6">
          <cell r="B6" t="str">
            <v>ESTRUCTURA  ECONÓMICA</v>
          </cell>
          <cell r="H6" t="str">
            <v xml:space="preserve">                 ( Miles  de  pesetas )</v>
          </cell>
        </row>
        <row r="9">
          <cell r="E9" t="str">
            <v>Año  1998</v>
          </cell>
          <cell r="G9" t="str">
            <v>Año  1999</v>
          </cell>
          <cell r="I9" t="str">
            <v>Tasa</v>
          </cell>
          <cell r="J9" t="str">
            <v>Tasa</v>
          </cell>
        </row>
        <row r="10">
          <cell r="I10" t="str">
            <v>de</v>
          </cell>
          <cell r="J10" t="str">
            <v>de</v>
          </cell>
        </row>
        <row r="11">
          <cell r="C11" t="str">
            <v>CAPÍTULOS</v>
          </cell>
          <cell r="I11" t="str">
            <v>variación</v>
          </cell>
          <cell r="J11" t="str">
            <v>Variación</v>
          </cell>
        </row>
        <row r="12">
          <cell r="E12" t="str">
            <v>Presupuesto</v>
          </cell>
          <cell r="G12" t="str">
            <v>Presupuesto</v>
          </cell>
          <cell r="I12" t="str">
            <v>1999 /  1997</v>
          </cell>
          <cell r="J12" t="str">
            <v>1999 / 1998</v>
          </cell>
        </row>
        <row r="13">
          <cell r="E13" t="str">
            <v>Inicial</v>
          </cell>
          <cell r="F13" t="str">
            <v>%</v>
          </cell>
          <cell r="G13" t="str">
            <v>Inicial</v>
          </cell>
          <cell r="H13" t="str">
            <v>%</v>
          </cell>
          <cell r="I13" t="str">
            <v>%</v>
          </cell>
          <cell r="J13" t="str">
            <v>%</v>
          </cell>
        </row>
        <row r="16">
          <cell r="B16" t="str">
            <v>Capítulo   I  (  excepto  cuotas ) . . . . . . . . . . . . .</v>
          </cell>
          <cell r="E16">
            <v>565392237</v>
          </cell>
          <cell r="F16">
            <v>38.86094870498723</v>
          </cell>
          <cell r="G16">
            <v>587936299</v>
          </cell>
          <cell r="H16">
            <v>38.122983832719996</v>
          </cell>
          <cell r="I16">
            <v>1153328612.9839325</v>
          </cell>
          <cell r="J16">
            <v>3.9873313647919701</v>
          </cell>
        </row>
        <row r="17">
          <cell r="B17" t="str">
            <v>Cuotas  Seguridad  Social   . . . . . . . . . . . . . . . .</v>
          </cell>
          <cell r="E17">
            <v>143250258</v>
          </cell>
          <cell r="F17">
            <v>9.8472473002917926</v>
          </cell>
          <cell r="G17">
            <v>148912225</v>
          </cell>
          <cell r="H17">
            <v>9.6570375344257524</v>
          </cell>
          <cell r="I17">
            <v>292162502.50428486</v>
          </cell>
          <cell r="J17">
            <v>3.9525003857235674</v>
          </cell>
        </row>
        <row r="18">
          <cell r="B18" t="str">
            <v>Capítulo   I   . . . . . . . . . . . . . . . . . . . . . . . . . . . .</v>
          </cell>
          <cell r="E18">
            <v>708642495</v>
          </cell>
          <cell r="F18">
            <v>48.708196005279021</v>
          </cell>
          <cell r="G18">
            <v>736848524</v>
          </cell>
          <cell r="H18">
            <v>47.78002136714575</v>
          </cell>
          <cell r="I18">
            <v>1445491115.4882174</v>
          </cell>
          <cell r="J18">
            <v>3.9802903719455855</v>
          </cell>
        </row>
        <row r="20">
          <cell r="B20" t="str">
            <v>Capítulo   II  (  excepto  conciertos ) . . . . . . . . . .</v>
          </cell>
          <cell r="E20">
            <v>228295392</v>
          </cell>
          <cell r="F20">
            <v>15.693383131924666</v>
          </cell>
          <cell r="G20">
            <v>235695103</v>
          </cell>
          <cell r="H20">
            <v>15.289953645352783</v>
          </cell>
          <cell r="I20">
            <v>463990525.98333675</v>
          </cell>
          <cell r="J20">
            <v>3.2412879362891545</v>
          </cell>
        </row>
        <row r="21">
          <cell r="B21" t="str">
            <v>Asistencia  Sanit. Medios  Ajenos  . . . . . . . . . . .</v>
          </cell>
          <cell r="E21">
            <v>145705476</v>
          </cell>
          <cell r="F21">
            <v>10.016022834518946</v>
          </cell>
          <cell r="G21">
            <v>158544451</v>
          </cell>
          <cell r="H21">
            <v>10.281692548626713</v>
          </cell>
          <cell r="I21">
            <v>304249947.29771537</v>
          </cell>
          <cell r="J21">
            <v>8.8115940131172579</v>
          </cell>
        </row>
        <row r="22">
          <cell r="B22" t="str">
            <v>Capítulo   I I   . .. . . . . . . . . . . . . . . . . . . . . . . . .</v>
          </cell>
          <cell r="E22">
            <v>374000868</v>
          </cell>
          <cell r="F22">
            <v>25.709405966443612</v>
          </cell>
          <cell r="G22">
            <v>394239554</v>
          </cell>
          <cell r="H22">
            <v>25.571646193979497</v>
          </cell>
          <cell r="I22">
            <v>768240473.28105211</v>
          </cell>
          <cell r="J22">
            <v>5.4114008099040092</v>
          </cell>
        </row>
        <row r="24">
          <cell r="B24" t="str">
            <v>Capítulo   I I I   . .. . . . . . . . . . . . . . . . . . . . . . . .</v>
          </cell>
          <cell r="E24">
            <v>700000</v>
          </cell>
          <cell r="F24">
            <v>4.8119097350625743E-2</v>
          </cell>
          <cell r="G24">
            <v>700000</v>
          </cell>
          <cell r="H24">
            <v>4.539537485319306E-2</v>
          </cell>
          <cell r="I24">
            <v>1400000.0935144722</v>
          </cell>
          <cell r="J24">
            <v>0</v>
          </cell>
        </row>
        <row r="26">
          <cell r="B26" t="str">
            <v>Farmacia   . . . . . . . . . . . . . . . . . . . . . . . . . . . . .</v>
          </cell>
          <cell r="E26">
            <v>308099000</v>
          </cell>
          <cell r="F26">
            <v>21.179208249472058</v>
          </cell>
          <cell r="G26">
            <v>334286000</v>
          </cell>
          <cell r="H26">
            <v>21.67862611167785</v>
          </cell>
          <cell r="I26">
            <v>642385042.85783434</v>
          </cell>
          <cell r="J26">
            <v>8.4995407320374312</v>
          </cell>
        </row>
        <row r="27">
          <cell r="B27" t="str">
            <v>Transf. Corrientes  a  la  Seg. Social . . . . . . . .</v>
          </cell>
          <cell r="F27">
            <v>0</v>
          </cell>
          <cell r="G27">
            <v>4225806</v>
          </cell>
          <cell r="H27">
            <v>0.27404578203838903</v>
          </cell>
          <cell r="I27">
            <v>4225806.2740457822</v>
          </cell>
          <cell r="J27">
            <v>0</v>
          </cell>
        </row>
        <row r="28">
          <cell r="B28" t="str">
            <v>Resto  capítulo  IV  . . . . . . . . . . . . . . . . . . . . . .</v>
          </cell>
          <cell r="E28">
            <v>6160000</v>
          </cell>
          <cell r="F28">
            <v>0.4234480566855065</v>
          </cell>
          <cell r="G28">
            <v>5462588</v>
          </cell>
          <cell r="H28">
            <v>0.3542517570407917</v>
          </cell>
          <cell r="I28">
            <v>11622588.777699813</v>
          </cell>
          <cell r="J28">
            <v>-11.321623376623378</v>
          </cell>
        </row>
        <row r="29">
          <cell r="B29" t="str">
            <v>Capítulo   I V   . .. . . . . . . . . . . . . . . . . . . . . . . .</v>
          </cell>
          <cell r="E29">
            <v>314259000</v>
          </cell>
          <cell r="F29">
            <v>21.602656306157563</v>
          </cell>
          <cell r="G29">
            <v>343974394</v>
          </cell>
          <cell r="H29">
            <v>22.301923650757033</v>
          </cell>
          <cell r="I29">
            <v>658233437.90957999</v>
          </cell>
          <cell r="J29">
            <v>9.4557018255642618</v>
          </cell>
        </row>
        <row r="31">
          <cell r="B31" t="str">
            <v>Inversión  Nueva   . . . . . . . . . . . . . . . . . . . . . . .</v>
          </cell>
          <cell r="E31">
            <v>20244000</v>
          </cell>
          <cell r="F31">
            <v>1.3916042953800964</v>
          </cell>
          <cell r="G31">
            <v>17901000</v>
          </cell>
          <cell r="H31">
            <v>1.1608894360671558</v>
          </cell>
          <cell r="I31">
            <v>38145002.552493736</v>
          </cell>
          <cell r="J31">
            <v>-11.573799644339061</v>
          </cell>
        </row>
        <row r="32">
          <cell r="B32" t="str">
            <v>Inversión  de  Reposición   . . . . . . . . . . . . . . . .</v>
          </cell>
          <cell r="E32">
            <v>33849000</v>
          </cell>
          <cell r="F32">
            <v>2.3268333231733296</v>
          </cell>
          <cell r="G32">
            <v>45940324</v>
          </cell>
          <cell r="H32">
            <v>2.9792546126530595</v>
          </cell>
          <cell r="I32">
            <v>79789329.306087941</v>
          </cell>
          <cell r="J32">
            <v>35.721362521787938</v>
          </cell>
        </row>
        <row r="33">
          <cell r="B33" t="str">
            <v>Capítulo   V I  . . . . . . . . . . . . . . . . . . . . . . . . . .</v>
          </cell>
          <cell r="E33">
            <v>54093000</v>
          </cell>
          <cell r="F33">
            <v>3.718437618553426</v>
          </cell>
          <cell r="G33">
            <v>63841324</v>
          </cell>
          <cell r="H33">
            <v>4.1401440487202148</v>
          </cell>
          <cell r="I33">
            <v>117934331.85858168</v>
          </cell>
          <cell r="J33">
            <v>18.021414970513746</v>
          </cell>
        </row>
        <row r="35">
          <cell r="B35" t="str">
            <v xml:space="preserve">Transf. Capital  a  OO. AA.  Administrativos  . . . </v>
          </cell>
          <cell r="G35">
            <v>500000</v>
          </cell>
          <cell r="H35">
            <v>3.2425267752280759E-2</v>
          </cell>
        </row>
        <row r="36">
          <cell r="B36" t="str">
            <v xml:space="preserve">Transf. Capital  a  la  Seguridad  Social  . . . . . . . </v>
          </cell>
          <cell r="F36">
            <v>0</v>
          </cell>
          <cell r="G36">
            <v>250000</v>
          </cell>
          <cell r="H36">
            <v>1.621263387614038E-2</v>
          </cell>
          <cell r="I36">
            <v>250000.01621263387</v>
          </cell>
          <cell r="J36">
            <v>0</v>
          </cell>
        </row>
        <row r="37">
          <cell r="B37" t="str">
            <v xml:space="preserve">Transf. Cap. Soc. Merc. Estatales, EE y O.P. . </v>
          </cell>
          <cell r="E37">
            <v>1275000</v>
          </cell>
          <cell r="F37">
            <v>9.5645498745782598E-2</v>
          </cell>
          <cell r="H37">
            <v>0</v>
          </cell>
          <cell r="I37">
            <v>1275000.0956454987</v>
          </cell>
          <cell r="J37">
            <v>-100</v>
          </cell>
        </row>
        <row r="38">
          <cell r="B38" t="str">
            <v xml:space="preserve">Transf. Capital  a  CC. AA.   . . . . . . . . . . . . . . . </v>
          </cell>
          <cell r="E38">
            <v>350000</v>
          </cell>
          <cell r="F38">
            <v>2.4059548675312872E-2</v>
          </cell>
          <cell r="G38">
            <v>500000</v>
          </cell>
          <cell r="H38">
            <v>3.2425267752280759E-2</v>
          </cell>
          <cell r="I38">
            <v>850000.05648481648</v>
          </cell>
          <cell r="J38">
            <v>42.857142857142861</v>
          </cell>
        </row>
        <row r="39">
          <cell r="B39" t="str">
            <v>Transf. Cap. a  Familias, Inst. sin F. Lucro  . . .</v>
          </cell>
          <cell r="E39">
            <v>500000</v>
          </cell>
          <cell r="F39">
            <v>3.4370783821875535E-2</v>
          </cell>
          <cell r="G39">
            <v>250000</v>
          </cell>
          <cell r="H39">
            <v>1.621263387614038E-2</v>
          </cell>
          <cell r="I39">
            <v>750000.05058341776</v>
          </cell>
          <cell r="J39">
            <v>-50</v>
          </cell>
        </row>
        <row r="40">
          <cell r="B40" t="str">
            <v>Capítulo   V I I  . . . . . . . . . . . . . . . . . . . . . . . . . .</v>
          </cell>
          <cell r="E40">
            <v>2125000</v>
          </cell>
          <cell r="F40">
            <v>0.154075831242971</v>
          </cell>
          <cell r="G40">
            <v>1500000</v>
          </cell>
          <cell r="H40">
            <v>9.7275803256842291E-2</v>
          </cell>
          <cell r="I40">
            <v>3125000.2189263664</v>
          </cell>
          <cell r="J40">
            <v>-29.411764705882348</v>
          </cell>
        </row>
        <row r="42">
          <cell r="B42" t="str">
            <v>Capítulo   V I I I   . . . . . . . . . . . . . . . . . . . . . . . .</v>
          </cell>
          <cell r="E42">
            <v>903517</v>
          </cell>
          <cell r="F42">
            <v>6.2109174972779034E-2</v>
          </cell>
          <cell r="G42">
            <v>903517</v>
          </cell>
          <cell r="H42">
            <v>5.8593561287474907E-2</v>
          </cell>
          <cell r="I42">
            <v>1807034.1207027363</v>
          </cell>
          <cell r="J42">
            <v>0</v>
          </cell>
        </row>
        <row r="45">
          <cell r="B45" t="str">
            <v xml:space="preserve">INSALUD  GESTIÓN  NO  TRANSFERIDA  . . </v>
          </cell>
          <cell r="E45">
            <v>1454723880</v>
          </cell>
          <cell r="F45">
            <v>100.003</v>
          </cell>
          <cell r="G45">
            <v>1542007313</v>
          </cell>
          <cell r="H45">
            <v>99.995000000000005</v>
          </cell>
          <cell r="I45">
            <v>2996231392.9705744</v>
          </cell>
          <cell r="J45">
            <v>6.0000000137483198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92"/>
      <sheetName val="AE93"/>
      <sheetName val="AE94"/>
      <sheetName val="AE95"/>
      <sheetName val="Grá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PARAMETROS"/>
      <sheetName val="PARAMETROS_ANALISIS_SALIDAS"/>
      <sheetName val="PARAMETROS_ANALISIS"/>
      <sheetName val="DATOS"/>
      <sheetName val="Comparacion viejo-nuevo sist"/>
      <sheetName val="Graficos comparacion viejo-nuev"/>
      <sheetName val="Gráficos Financiación por Hab."/>
      <sheetName val="Lista Rdtos. Simulador"/>
      <sheetName val="Comparacion Entr. a cta"/>
      <sheetName val="FONDO COOPERACION"/>
      <sheetName val="Liq. 2008-ITE 2010"/>
      <sheetName val="Imputacion anticipos 2009"/>
      <sheetName val="Prueba FSG 2011"/>
      <sheetName val="Entregas a Cuenta 2011"/>
      <sheetName val="IntroducirDatos"/>
      <sheetName val="Cuadro 1"/>
      <sheetName val="1.- Entr. a cta. IRPF"/>
      <sheetName val="2.- Entr. a cta. IVA e II.EE."/>
      <sheetName val="3.- ITE provisional"/>
      <sheetName val="4.-Población Entr. a Cuenta"/>
      <sheetName val="5.-Entr. a cta. T. Fdo Gtía"/>
      <sheetName val="6.-Entr. a cta. Fondo Sufic."/>
      <sheetName val="Resumen Entregas a Cuenta"/>
      <sheetName val="A. Liq. Imp. L21"/>
      <sheetName val="B. ITE Definitivo 99-09"/>
      <sheetName val="C. Liq. FS. L21"/>
      <sheetName val="D. Gtia. Asist. Sanit."/>
      <sheetName val="E. Statu quo sin REC"/>
      <sheetName val="F. Rec. adic. y Statu quo 2009"/>
      <sheetName val="Rec. adic. 2010"/>
      <sheetName val="G. Pagos DT1º.5 2009"/>
      <sheetName val="Pagos DT1º.5 2010"/>
      <sheetName val="1.1. IRPF"/>
      <sheetName val="1.2. IRPF"/>
      <sheetName val="2. IVA"/>
      <sheetName val="3.1. Alcohol y Beb."/>
      <sheetName val="3.2. P. Interm."/>
      <sheetName val="3.3. Cerveza"/>
      <sheetName val="3.4. Tabacos"/>
      <sheetName val="3.5. Hidrocarburos"/>
      <sheetName val="3.6. Indice Electricidad"/>
      <sheetName val="4. Poblac. ajustada LIQUIDACION"/>
      <sheetName val="5. ITE Definitivo"/>
      <sheetName val="Transf 2010 previa reg"/>
      <sheetName val="6.Transferencia Fondo Garantía"/>
      <sheetName val="7. Fondo de Suficiencia"/>
      <sheetName val="7. liq. FSG 2009"/>
      <sheetName val="7. liq. FSG 2010"/>
      <sheetName val="8. Fdo. Cooperacion"/>
      <sheetName val="9. Fdo. Competitividad"/>
      <sheetName val="9. Fdo. Competitividad 2009"/>
      <sheetName val="9. Fdo. Competitividad DT1º5"/>
      <sheetName val="I) Fdos. Convergencia"/>
      <sheetName val="II) Resumen de liq. 2009-2010"/>
      <sheetName val="II) Resumen liq. 2011 y ss"/>
      <sheetName val="H. Saldos TFG y FCA"/>
      <sheetName val="I. Compensac. liq 2009"/>
      <sheetName val="J. Liq. imputar-aplazar"/>
      <sheetName val="III) Recursos sistema"/>
      <sheetName val="III) Recursos sistema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E3">
            <v>2009</v>
          </cell>
        </row>
        <row r="14">
          <cell r="E14">
            <v>0.05</v>
          </cell>
        </row>
        <row r="15">
          <cell r="E15">
            <v>2008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 prot farm"/>
      <sheetName val="2004"/>
      <sheetName val="2003"/>
      <sheetName val="2002"/>
      <sheetName val="2001"/>
      <sheetName val="2000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eeconseu"/>
      <sheetName val="euniv151"/>
      <sheetName val="otrascons"/>
      <sheetName val="sincompet"/>
      <sheetName val="trfaaeeccll"/>
      <sheetName val="euniv143"/>
      <sheetName val="cl98liq"/>
      <sheetName val="oomm"/>
      <sheetName val="TOTAL"/>
      <sheetName val="TOTALPUB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>
        <row r="1">
          <cell r="A1" t="str">
            <v xml:space="preserve">       ESTADISTICA DEL GASTO PUBLICO EN EDUCACION 1998(Presupuesto liquidado)</v>
          </cell>
        </row>
        <row r="2">
          <cell r="B2" t="str">
            <v xml:space="preserve">       OBTENCION DEL GASTO EN ENSEÑANZA UNIVERSITARIA CONSOLIDADO</v>
          </cell>
        </row>
        <row r="4">
          <cell r="A4" t="str">
            <v xml:space="preserve">          COMUNIDAD AUTONOMA: ANDALUCIA</v>
          </cell>
          <cell r="B4" t="str">
            <v>Fuente</v>
          </cell>
          <cell r="C4" t="str">
            <v xml:space="preserve"> CAP. 1</v>
          </cell>
          <cell r="D4" t="str">
            <v xml:space="preserve"> CAP. 2</v>
          </cell>
          <cell r="E4" t="str">
            <v xml:space="preserve"> CAP. 3</v>
          </cell>
          <cell r="F4" t="str">
            <v xml:space="preserve"> CAP. 4</v>
          </cell>
          <cell r="G4" t="str">
            <v xml:space="preserve"> CAP. 6</v>
          </cell>
          <cell r="H4" t="str">
            <v xml:space="preserve"> CAP. 7</v>
          </cell>
          <cell r="I4" t="str">
            <v xml:space="preserve"> CAPs. 8,9</v>
          </cell>
          <cell r="J4" t="str">
            <v>TOTAL</v>
          </cell>
        </row>
        <row r="5">
          <cell r="A5" t="str">
            <v>_</v>
          </cell>
          <cell r="B5" t="str">
            <v>_</v>
          </cell>
          <cell r="C5" t="str">
            <v>_</v>
          </cell>
          <cell r="D5" t="str">
            <v>_</v>
          </cell>
          <cell r="E5" t="str">
            <v>_</v>
          </cell>
          <cell r="F5" t="str">
            <v>_</v>
          </cell>
          <cell r="G5" t="str">
            <v>_</v>
          </cell>
          <cell r="H5" t="str">
            <v>_</v>
          </cell>
          <cell r="I5" t="str">
            <v>_</v>
          </cell>
          <cell r="J5" t="str">
            <v>_</v>
          </cell>
        </row>
        <row r="6">
          <cell r="A6" t="str">
            <v xml:space="preserve"> - Gasto en Enseñanza Universitaria de la Admón.Educativa</v>
          </cell>
          <cell r="B6" t="str">
            <v>G1</v>
          </cell>
          <cell r="E6">
            <v>33.799999999999997</v>
          </cell>
          <cell r="F6">
            <v>69268.600000000006</v>
          </cell>
          <cell r="G6">
            <v>1513.6</v>
          </cell>
          <cell r="H6">
            <v>5072.3</v>
          </cell>
          <cell r="J6">
            <v>75888.300000000017</v>
          </cell>
        </row>
        <row r="7">
          <cell r="A7" t="str">
            <v xml:space="preserve"> - Total Pto.de Gastos de las Universidades</v>
          </cell>
          <cell r="B7" t="str">
            <v>CRUE</v>
          </cell>
          <cell r="C7">
            <v>81073.8</v>
          </cell>
          <cell r="D7">
            <v>15703.7</v>
          </cell>
          <cell r="E7">
            <v>226.2</v>
          </cell>
          <cell r="F7">
            <v>1899.4</v>
          </cell>
          <cell r="G7">
            <v>24473.3</v>
          </cell>
          <cell r="H7">
            <v>104</v>
          </cell>
          <cell r="I7">
            <v>557.9</v>
          </cell>
          <cell r="J7">
            <v>124038.29999999999</v>
          </cell>
        </row>
        <row r="8">
          <cell r="A8" t="str">
            <v xml:space="preserve"> - Transferencias Admón. Educativa/Universidades</v>
          </cell>
          <cell r="B8" t="str">
            <v>T1</v>
          </cell>
          <cell r="F8">
            <v>69268.600000000006</v>
          </cell>
          <cell r="H8">
            <v>5072.3</v>
          </cell>
          <cell r="J8">
            <v>74340.900000000009</v>
          </cell>
        </row>
        <row r="9">
          <cell r="A9" t="str">
            <v>GASTO TOTAL CONSOLIDADO EN ENSEÑANZA UNIVERSITARIA</v>
          </cell>
          <cell r="C9">
            <v>81073.8</v>
          </cell>
          <cell r="D9">
            <v>15703.7</v>
          </cell>
          <cell r="E9">
            <v>260</v>
          </cell>
          <cell r="F9">
            <v>1899.3999999999942</v>
          </cell>
          <cell r="G9">
            <v>25986.899999999998</v>
          </cell>
          <cell r="H9">
            <v>104</v>
          </cell>
          <cell r="I9">
            <v>557.9</v>
          </cell>
          <cell r="J9">
            <v>125585.7</v>
          </cell>
        </row>
        <row r="12">
          <cell r="A12" t="str">
            <v xml:space="preserve">          COMUNIDAD AUTONOMA: CANARIAS </v>
          </cell>
          <cell r="B12" t="str">
            <v>Fuente</v>
          </cell>
          <cell r="C12" t="str">
            <v xml:space="preserve"> CAP. 1</v>
          </cell>
          <cell r="D12" t="str">
            <v xml:space="preserve"> CAP. 2</v>
          </cell>
          <cell r="E12" t="str">
            <v xml:space="preserve"> CAP. 3</v>
          </cell>
          <cell r="F12" t="str">
            <v xml:space="preserve"> CAP. 4</v>
          </cell>
          <cell r="G12" t="str">
            <v xml:space="preserve"> CAP. 6</v>
          </cell>
          <cell r="H12" t="str">
            <v xml:space="preserve"> CAP. 7</v>
          </cell>
          <cell r="I12" t="str">
            <v xml:space="preserve"> CAPs. 8,9</v>
          </cell>
          <cell r="J12" t="str">
            <v>TOTAL</v>
          </cell>
        </row>
        <row r="13">
          <cell r="A13" t="str">
            <v>_</v>
          </cell>
          <cell r="B13" t="str">
            <v>_</v>
          </cell>
          <cell r="C13" t="str">
            <v>_</v>
          </cell>
          <cell r="D13" t="str">
            <v>_</v>
          </cell>
          <cell r="E13" t="str">
            <v>_</v>
          </cell>
          <cell r="F13" t="str">
            <v>_</v>
          </cell>
          <cell r="G13" t="str">
            <v>_</v>
          </cell>
          <cell r="H13" t="str">
            <v>_</v>
          </cell>
          <cell r="I13" t="str">
            <v>_</v>
          </cell>
          <cell r="J13" t="str">
            <v>_</v>
          </cell>
        </row>
        <row r="14">
          <cell r="A14" t="str">
            <v xml:space="preserve"> - Gasto en Enseñanza Universitaria de la Admón.Educativa</v>
          </cell>
          <cell r="B14" t="str">
            <v>G1</v>
          </cell>
          <cell r="F14">
            <v>21334</v>
          </cell>
          <cell r="H14">
            <v>25</v>
          </cell>
          <cell r="J14">
            <v>21359</v>
          </cell>
        </row>
        <row r="15">
          <cell r="A15" t="str">
            <v xml:space="preserve"> - Total Pto.de Gastos de las Universidades</v>
          </cell>
          <cell r="B15" t="str">
            <v>U1</v>
          </cell>
          <cell r="C15">
            <v>20152</v>
          </cell>
          <cell r="D15">
            <v>3843</v>
          </cell>
          <cell r="E15">
            <v>772</v>
          </cell>
          <cell r="F15">
            <v>557</v>
          </cell>
          <cell r="G15">
            <v>5204</v>
          </cell>
          <cell r="H15">
            <v>0</v>
          </cell>
          <cell r="I15">
            <v>135</v>
          </cell>
          <cell r="J15">
            <v>30663</v>
          </cell>
        </row>
        <row r="16">
          <cell r="A16" t="str">
            <v xml:space="preserve"> - Transferencias Admón. Educativa/Universidades</v>
          </cell>
          <cell r="B16" t="str">
            <v>T1</v>
          </cell>
          <cell r="F16">
            <v>21141</v>
          </cell>
          <cell r="J16">
            <v>21141</v>
          </cell>
        </row>
        <row r="17">
          <cell r="A17" t="str">
            <v>GASTO TOTAL CONSOLIDADO EN ENSEÑANZA UNIVERSITARIA</v>
          </cell>
          <cell r="C17">
            <v>20152</v>
          </cell>
          <cell r="D17">
            <v>3843</v>
          </cell>
          <cell r="E17">
            <v>772</v>
          </cell>
          <cell r="F17">
            <v>750</v>
          </cell>
          <cell r="G17">
            <v>5204</v>
          </cell>
          <cell r="H17">
            <v>25</v>
          </cell>
          <cell r="I17">
            <v>135</v>
          </cell>
          <cell r="J17">
            <v>30881</v>
          </cell>
        </row>
        <row r="20">
          <cell r="A20" t="str">
            <v xml:space="preserve">          COMUNIDAD AUTONOMA: CATALUÑA</v>
          </cell>
          <cell r="B20" t="str">
            <v>Fuente</v>
          </cell>
          <cell r="C20" t="str">
            <v xml:space="preserve"> CAP. 1</v>
          </cell>
          <cell r="D20" t="str">
            <v xml:space="preserve"> CAP. 2</v>
          </cell>
          <cell r="E20" t="str">
            <v xml:space="preserve"> CAP. 3</v>
          </cell>
          <cell r="F20" t="str">
            <v xml:space="preserve"> CAP. 4</v>
          </cell>
          <cell r="G20" t="str">
            <v xml:space="preserve"> CAP. 6</v>
          </cell>
          <cell r="H20" t="str">
            <v xml:space="preserve"> CAP. 7</v>
          </cell>
          <cell r="I20" t="str">
            <v xml:space="preserve"> CAPs. 8,9</v>
          </cell>
          <cell r="J20" t="str">
            <v>TOTAL</v>
          </cell>
        </row>
        <row r="21">
          <cell r="A21" t="str">
            <v>_</v>
          </cell>
          <cell r="B21" t="str">
            <v>_</v>
          </cell>
          <cell r="C21" t="str">
            <v>_</v>
          </cell>
          <cell r="D21" t="str">
            <v>_</v>
          </cell>
          <cell r="E21" t="str">
            <v>_</v>
          </cell>
          <cell r="F21" t="str">
            <v>_</v>
          </cell>
          <cell r="G21" t="str">
            <v>_</v>
          </cell>
          <cell r="H21" t="str">
            <v>_</v>
          </cell>
          <cell r="I21" t="str">
            <v>_</v>
          </cell>
          <cell r="J21" t="str">
            <v>_</v>
          </cell>
        </row>
        <row r="22">
          <cell r="A22" t="str">
            <v xml:space="preserve"> - Gasto en Enseñanza Universitaria de la Admón.Educativa</v>
          </cell>
          <cell r="B22" t="str">
            <v>G1</v>
          </cell>
          <cell r="C22">
            <v>869.9</v>
          </cell>
          <cell r="D22">
            <v>489.7</v>
          </cell>
          <cell r="F22">
            <v>67667.7</v>
          </cell>
          <cell r="G22">
            <v>3057.1</v>
          </cell>
          <cell r="H22">
            <v>5849.5</v>
          </cell>
          <cell r="J22">
            <v>77933.900000000009</v>
          </cell>
        </row>
        <row r="23">
          <cell r="A23" t="str">
            <v xml:space="preserve"> - Total Pto.de Gastos de las Universidades </v>
          </cell>
          <cell r="B23" t="str">
            <v>U1</v>
          </cell>
          <cell r="C23">
            <v>69269.7</v>
          </cell>
          <cell r="D23">
            <v>18674.2</v>
          </cell>
          <cell r="E23">
            <v>2888.6</v>
          </cell>
          <cell r="F23">
            <v>3207.5</v>
          </cell>
          <cell r="G23">
            <v>20054.7</v>
          </cell>
          <cell r="H23">
            <v>365.4</v>
          </cell>
          <cell r="I23">
            <v>2724</v>
          </cell>
          <cell r="J23">
            <v>117184.09999999999</v>
          </cell>
        </row>
        <row r="24">
          <cell r="A24" t="str">
            <v>I.N.E.F.</v>
          </cell>
          <cell r="B24" t="str">
            <v>O.1</v>
          </cell>
          <cell r="C24">
            <v>967.3</v>
          </cell>
          <cell r="D24">
            <v>343</v>
          </cell>
          <cell r="F24">
            <v>22</v>
          </cell>
          <cell r="G24">
            <v>28.2</v>
          </cell>
          <cell r="I24">
            <v>2.1</v>
          </cell>
          <cell r="J24">
            <v>1362.6</v>
          </cell>
        </row>
        <row r="25">
          <cell r="A25" t="str">
            <v xml:space="preserve"> - Transferencias Admón. Educativa/Universidades</v>
          </cell>
          <cell r="B25" t="str">
            <v>T1</v>
          </cell>
          <cell r="F25">
            <v>66057.7</v>
          </cell>
          <cell r="H25">
            <v>5761.9</v>
          </cell>
          <cell r="J25">
            <v>71819.599999999991</v>
          </cell>
        </row>
        <row r="26">
          <cell r="A26" t="str">
            <v>GASTO TOTAL CONSOLIDADO EN ENSEÑANZA UNIVERSITARIA</v>
          </cell>
          <cell r="C26">
            <v>71106.899999999994</v>
          </cell>
          <cell r="D26">
            <v>19506.900000000001</v>
          </cell>
          <cell r="E26">
            <v>2888.6</v>
          </cell>
          <cell r="F26">
            <v>4839.5</v>
          </cell>
          <cell r="G26">
            <v>23140</v>
          </cell>
          <cell r="H26">
            <v>453</v>
          </cell>
          <cell r="I26">
            <v>2726.1</v>
          </cell>
          <cell r="J26">
            <v>124661</v>
          </cell>
        </row>
        <row r="29">
          <cell r="A29" t="str">
            <v xml:space="preserve">          COMUNIDAD AUTONOMA: COM. VALENCIANA </v>
          </cell>
          <cell r="B29" t="str">
            <v>Fuente</v>
          </cell>
          <cell r="C29" t="str">
            <v xml:space="preserve"> CAP. 1</v>
          </cell>
          <cell r="D29" t="str">
            <v xml:space="preserve"> CAP. 2</v>
          </cell>
          <cell r="E29" t="str">
            <v xml:space="preserve"> CAP. 3</v>
          </cell>
          <cell r="F29" t="str">
            <v xml:space="preserve"> CAP. 4</v>
          </cell>
          <cell r="G29" t="str">
            <v xml:space="preserve"> CAP. 6</v>
          </cell>
          <cell r="H29" t="str">
            <v xml:space="preserve"> CAP. 7</v>
          </cell>
          <cell r="I29" t="str">
            <v xml:space="preserve"> CAPs. 8,9</v>
          </cell>
          <cell r="J29" t="str">
            <v>TOTAL</v>
          </cell>
        </row>
        <row r="30">
          <cell r="A30" t="str">
            <v>_</v>
          </cell>
          <cell r="B30" t="str">
            <v>_</v>
          </cell>
          <cell r="C30" t="str">
            <v>_</v>
          </cell>
          <cell r="D30" t="str">
            <v>_</v>
          </cell>
          <cell r="E30" t="str">
            <v>_</v>
          </cell>
          <cell r="F30" t="str">
            <v>_</v>
          </cell>
          <cell r="G30" t="str">
            <v>_</v>
          </cell>
          <cell r="H30" t="str">
            <v>_</v>
          </cell>
          <cell r="I30" t="str">
            <v>_</v>
          </cell>
          <cell r="J30" t="str">
            <v>_</v>
          </cell>
        </row>
        <row r="31">
          <cell r="A31" t="str">
            <v xml:space="preserve"> - Gasto en Enseñanza Universitaria de la Admón.Educativa </v>
          </cell>
          <cell r="B31" t="str">
            <v>G1</v>
          </cell>
          <cell r="C31">
            <v>76.7</v>
          </cell>
          <cell r="D31">
            <v>39.5</v>
          </cell>
          <cell r="F31">
            <v>44084.800000000003</v>
          </cell>
          <cell r="G31">
            <v>1.6</v>
          </cell>
          <cell r="H31">
            <v>390</v>
          </cell>
          <cell r="J31">
            <v>44592.6</v>
          </cell>
        </row>
        <row r="32">
          <cell r="A32" t="str">
            <v xml:space="preserve"> - Total Pto.de Gastos de las Universidades</v>
          </cell>
          <cell r="C32">
            <v>41536.5</v>
          </cell>
          <cell r="D32">
            <v>11437.2</v>
          </cell>
          <cell r="E32">
            <v>3722.7</v>
          </cell>
          <cell r="F32">
            <v>1051.5</v>
          </cell>
          <cell r="G32">
            <v>29027.3</v>
          </cell>
          <cell r="H32">
            <v>47.6</v>
          </cell>
          <cell r="I32">
            <v>12133.4</v>
          </cell>
          <cell r="J32">
            <v>98956.2</v>
          </cell>
        </row>
        <row r="33">
          <cell r="A33" t="str">
            <v xml:space="preserve"> - Transferencias Admón. Educativa/Universidades inicial</v>
          </cell>
          <cell r="B33" t="str">
            <v>T1</v>
          </cell>
          <cell r="F33">
            <v>44084.800000000003</v>
          </cell>
          <cell r="H33">
            <v>390</v>
          </cell>
          <cell r="J33">
            <v>44474.8</v>
          </cell>
        </row>
        <row r="34">
          <cell r="A34" t="str">
            <v>GASTO TOTAL CONSOLIDADO EN ENSEÑANZA UNIVERSITARIA</v>
          </cell>
          <cell r="C34">
            <v>41613.199999999997</v>
          </cell>
          <cell r="D34">
            <v>11476.7</v>
          </cell>
          <cell r="E34">
            <v>3722.7</v>
          </cell>
          <cell r="F34">
            <v>1051.5</v>
          </cell>
          <cell r="G34">
            <v>29028.899999999998</v>
          </cell>
          <cell r="H34">
            <v>47.600000000000023</v>
          </cell>
          <cell r="I34">
            <v>12133.4</v>
          </cell>
          <cell r="J34">
            <v>99073.999999999985</v>
          </cell>
        </row>
        <row r="37">
          <cell r="A37" t="str">
            <v xml:space="preserve">          COMUNIDAD AUTONOMA: GALICIA </v>
          </cell>
          <cell r="B37" t="str">
            <v>Fuente</v>
          </cell>
          <cell r="C37" t="str">
            <v xml:space="preserve"> CAP. 1</v>
          </cell>
          <cell r="D37" t="str">
            <v xml:space="preserve"> CAP. 2</v>
          </cell>
          <cell r="E37" t="str">
            <v xml:space="preserve"> CAP. 3</v>
          </cell>
          <cell r="F37" t="str">
            <v xml:space="preserve"> CAP. 4</v>
          </cell>
          <cell r="G37" t="str">
            <v xml:space="preserve"> CAP. 6</v>
          </cell>
          <cell r="H37" t="str">
            <v xml:space="preserve"> CAP. 7</v>
          </cell>
          <cell r="I37" t="str">
            <v xml:space="preserve"> CAPs. 8,9</v>
          </cell>
          <cell r="J37" t="str">
            <v>TOTAL</v>
          </cell>
        </row>
        <row r="38">
          <cell r="A38" t="str">
            <v>_</v>
          </cell>
          <cell r="B38" t="str">
            <v>_</v>
          </cell>
          <cell r="C38" t="str">
            <v>_</v>
          </cell>
          <cell r="D38" t="str">
            <v>_</v>
          </cell>
          <cell r="E38" t="str">
            <v>_</v>
          </cell>
          <cell r="F38" t="str">
            <v>_</v>
          </cell>
          <cell r="G38" t="str">
            <v>_</v>
          </cell>
          <cell r="H38" t="str">
            <v>_</v>
          </cell>
          <cell r="I38" t="str">
            <v>_</v>
          </cell>
          <cell r="J38" t="str">
            <v>_</v>
          </cell>
        </row>
        <row r="39">
          <cell r="A39" t="str">
            <v xml:space="preserve"> - Gasto en Enseñanza Universitaria de la Admón.Educativa</v>
          </cell>
          <cell r="B39" t="str">
            <v>G1</v>
          </cell>
          <cell r="D39">
            <v>241.7</v>
          </cell>
          <cell r="F39">
            <v>30016.7</v>
          </cell>
          <cell r="G39">
            <v>1229</v>
          </cell>
          <cell r="H39">
            <v>4550.8</v>
          </cell>
          <cell r="J39">
            <v>36038.200000000004</v>
          </cell>
        </row>
        <row r="40">
          <cell r="A40" t="str">
            <v xml:space="preserve"> - Total Pto.de Gastos de las Universidades</v>
          </cell>
          <cell r="B40" t="str">
            <v>U1</v>
          </cell>
          <cell r="C40">
            <v>26165.200000000001</v>
          </cell>
          <cell r="D40">
            <v>6534</v>
          </cell>
          <cell r="E40">
            <v>10.7</v>
          </cell>
          <cell r="F40">
            <v>1094.4000000000001</v>
          </cell>
          <cell r="G40">
            <v>11903.9</v>
          </cell>
          <cell r="H40">
            <v>104.2</v>
          </cell>
          <cell r="I40">
            <v>105.1</v>
          </cell>
          <cell r="J40">
            <v>45917.5</v>
          </cell>
        </row>
        <row r="41">
          <cell r="A41" t="str">
            <v xml:space="preserve"> - Transferencias Admón. Educativa/Universidades</v>
          </cell>
          <cell r="B41" t="str">
            <v>T1</v>
          </cell>
          <cell r="F41">
            <v>29942.600000000002</v>
          </cell>
          <cell r="H41">
            <v>4550.8</v>
          </cell>
          <cell r="J41">
            <v>34493.4</v>
          </cell>
        </row>
        <row r="42">
          <cell r="A42" t="str">
            <v>GASTO TOTAL CONSOLIDADO EN ENSEÑANZA UNIVERSITARIA</v>
          </cell>
          <cell r="C42">
            <v>26165.200000000001</v>
          </cell>
          <cell r="D42">
            <v>6775.7</v>
          </cell>
          <cell r="E42">
            <v>10.7</v>
          </cell>
          <cell r="F42">
            <v>1168.5</v>
          </cell>
          <cell r="G42">
            <v>13132.9</v>
          </cell>
          <cell r="H42">
            <v>104.19999999999982</v>
          </cell>
          <cell r="I42">
            <v>105.1</v>
          </cell>
          <cell r="J42">
            <v>47462.299999999996</v>
          </cell>
        </row>
        <row r="45">
          <cell r="A45" t="str">
            <v xml:space="preserve">          COMUNIDAD AUTONOMA: NAVARRA</v>
          </cell>
          <cell r="B45" t="str">
            <v>Fuente</v>
          </cell>
          <cell r="C45" t="str">
            <v xml:space="preserve"> CAP. 1</v>
          </cell>
          <cell r="D45" t="str">
            <v xml:space="preserve"> CAP. 2</v>
          </cell>
          <cell r="E45" t="str">
            <v xml:space="preserve"> CAP. 3</v>
          </cell>
          <cell r="F45" t="str">
            <v xml:space="preserve"> CAP. 4</v>
          </cell>
          <cell r="G45" t="str">
            <v xml:space="preserve"> CAP. 6</v>
          </cell>
          <cell r="H45" t="str">
            <v xml:space="preserve"> CAP. 7</v>
          </cell>
          <cell r="I45" t="str">
            <v xml:space="preserve"> CAPs. 8,9</v>
          </cell>
          <cell r="J45" t="str">
            <v>TOTAL</v>
          </cell>
        </row>
        <row r="46">
          <cell r="A46" t="str">
            <v>_</v>
          </cell>
          <cell r="B46" t="str">
            <v>_</v>
          </cell>
          <cell r="C46" t="str">
            <v>_</v>
          </cell>
          <cell r="D46" t="str">
            <v>_</v>
          </cell>
          <cell r="E46" t="str">
            <v>_</v>
          </cell>
          <cell r="F46" t="str">
            <v>_</v>
          </cell>
          <cell r="G46" t="str">
            <v>_</v>
          </cell>
          <cell r="H46" t="str">
            <v>_</v>
          </cell>
          <cell r="I46" t="str">
            <v>_</v>
          </cell>
          <cell r="J46" t="str">
            <v>_</v>
          </cell>
        </row>
        <row r="47">
          <cell r="A47" t="str">
            <v xml:space="preserve"> - Gasto en Enseñanza Universitaria de la Admón.Educativa</v>
          </cell>
          <cell r="B47" t="str">
            <v>G1</v>
          </cell>
          <cell r="C47">
            <v>49.9</v>
          </cell>
          <cell r="D47">
            <v>1.6</v>
          </cell>
          <cell r="F47">
            <v>4185.6000000000004</v>
          </cell>
          <cell r="G47">
            <v>440.5</v>
          </cell>
          <cell r="H47">
            <v>616.70000000000005</v>
          </cell>
          <cell r="J47">
            <v>5294.3</v>
          </cell>
        </row>
        <row r="48">
          <cell r="A48" t="str">
            <v xml:space="preserve"> - Total Pto.de Gastos de las Universidades</v>
          </cell>
          <cell r="B48" t="str">
            <v>U1</v>
          </cell>
          <cell r="C48">
            <v>3660.6</v>
          </cell>
          <cell r="D48">
            <v>1567.7</v>
          </cell>
          <cell r="E48">
            <v>0.5</v>
          </cell>
          <cell r="F48">
            <v>319.5</v>
          </cell>
          <cell r="G48">
            <v>1078.4000000000001</v>
          </cell>
          <cell r="I48">
            <v>14.5</v>
          </cell>
          <cell r="J48">
            <v>6641.2000000000007</v>
          </cell>
        </row>
        <row r="49">
          <cell r="A49" t="str">
            <v xml:space="preserve"> - Transferencias Admón. Educativa/Universidades</v>
          </cell>
          <cell r="B49" t="str">
            <v>T1</v>
          </cell>
          <cell r="F49">
            <v>4046.1</v>
          </cell>
          <cell r="H49">
            <v>616.70000000000005</v>
          </cell>
          <cell r="J49">
            <v>4662.8</v>
          </cell>
        </row>
        <row r="50">
          <cell r="A50" t="str">
            <v>GASTO TOTAL CONSOLIDADO EN ENSEÑANZA UNIVERSITARIA</v>
          </cell>
          <cell r="C50">
            <v>3710.5</v>
          </cell>
          <cell r="D50">
            <v>1569.3</v>
          </cell>
          <cell r="E50">
            <v>0.5</v>
          </cell>
          <cell r="F50">
            <v>459.00000000000045</v>
          </cell>
          <cell r="G50">
            <v>1518.9</v>
          </cell>
          <cell r="H50">
            <v>0</v>
          </cell>
          <cell r="I50">
            <v>14.5</v>
          </cell>
          <cell r="J50">
            <v>7272.7</v>
          </cell>
        </row>
        <row r="53">
          <cell r="A53" t="str">
            <v xml:space="preserve">          COMUNIDAD AUTONOMA: PAIS VASCO</v>
          </cell>
          <cell r="B53" t="str">
            <v>Fuente</v>
          </cell>
          <cell r="C53" t="str">
            <v xml:space="preserve"> CAP. 1</v>
          </cell>
          <cell r="D53" t="str">
            <v xml:space="preserve"> CAP. 2</v>
          </cell>
          <cell r="E53" t="str">
            <v xml:space="preserve"> CAP. 3</v>
          </cell>
          <cell r="F53" t="str">
            <v xml:space="preserve"> CAP. 4</v>
          </cell>
          <cell r="G53" t="str">
            <v xml:space="preserve"> CAP. 6</v>
          </cell>
          <cell r="H53" t="str">
            <v xml:space="preserve"> CAP. 7</v>
          </cell>
          <cell r="I53" t="str">
            <v xml:space="preserve"> CAPs. 8,9</v>
          </cell>
          <cell r="J53" t="str">
            <v>TOTAL</v>
          </cell>
        </row>
        <row r="54">
          <cell r="A54" t="str">
            <v>_</v>
          </cell>
          <cell r="B54" t="str">
            <v>_</v>
          </cell>
          <cell r="C54" t="str">
            <v>_</v>
          </cell>
          <cell r="D54" t="str">
            <v>_</v>
          </cell>
          <cell r="E54" t="str">
            <v>_</v>
          </cell>
          <cell r="F54" t="str">
            <v>_</v>
          </cell>
          <cell r="G54" t="str">
            <v>_</v>
          </cell>
          <cell r="H54" t="str">
            <v>_</v>
          </cell>
          <cell r="I54" t="str">
            <v>_</v>
          </cell>
          <cell r="J54" t="str">
            <v>_</v>
          </cell>
        </row>
        <row r="55">
          <cell r="A55" t="str">
            <v xml:space="preserve"> - Gasto en Enseñanza Universitaria de la Admón.Educativa</v>
          </cell>
          <cell r="B55" t="str">
            <v>G1</v>
          </cell>
          <cell r="D55">
            <v>1.2</v>
          </cell>
          <cell r="F55">
            <v>21681.599999999999</v>
          </cell>
          <cell r="G55">
            <v>7.1</v>
          </cell>
          <cell r="H55">
            <v>4176</v>
          </cell>
          <cell r="J55">
            <v>25865.899999999998</v>
          </cell>
        </row>
        <row r="56">
          <cell r="A56" t="str">
            <v xml:space="preserve"> - Total Pto.de Gastos de las Universidades</v>
          </cell>
          <cell r="B56" t="str">
            <v>U1</v>
          </cell>
          <cell r="C56">
            <v>22060.9</v>
          </cell>
          <cell r="D56">
            <v>6650.4</v>
          </cell>
          <cell r="F56">
            <v>904</v>
          </cell>
          <cell r="G56">
            <v>5086.3999999999996</v>
          </cell>
          <cell r="I56">
            <v>162.9</v>
          </cell>
          <cell r="J56">
            <v>34864.600000000006</v>
          </cell>
        </row>
        <row r="57">
          <cell r="A57" t="str">
            <v xml:space="preserve"> - Transferencias Admón. Educativa/Universidades</v>
          </cell>
          <cell r="B57" t="str">
            <v>T1</v>
          </cell>
          <cell r="F57">
            <v>21681.599999999999</v>
          </cell>
          <cell r="H57">
            <v>4176</v>
          </cell>
          <cell r="J57">
            <v>25857.599999999999</v>
          </cell>
        </row>
        <row r="58">
          <cell r="A58" t="str">
            <v>GASTO TOTAL CONSOLIDADO EN ENSEÑANZA UNIVERSITARIA</v>
          </cell>
          <cell r="C58">
            <v>22060.9</v>
          </cell>
          <cell r="D58">
            <v>6651.5999999999995</v>
          </cell>
          <cell r="E58">
            <v>0</v>
          </cell>
          <cell r="F58">
            <v>904</v>
          </cell>
          <cell r="G58">
            <v>5093.5</v>
          </cell>
          <cell r="H58">
            <v>0</v>
          </cell>
          <cell r="I58">
            <v>162.9</v>
          </cell>
          <cell r="J58">
            <v>34872.9</v>
          </cell>
        </row>
        <row r="61">
          <cell r="A61" t="str">
            <v>CC.AA con competencias Art. 151</v>
          </cell>
          <cell r="B61" t="str">
            <v>Fuente</v>
          </cell>
          <cell r="C61" t="str">
            <v xml:space="preserve"> CAP. 1</v>
          </cell>
          <cell r="D61" t="str">
            <v xml:space="preserve"> CAP. 2</v>
          </cell>
          <cell r="E61" t="str">
            <v xml:space="preserve"> CAP. 3</v>
          </cell>
          <cell r="F61" t="str">
            <v xml:space="preserve"> CAP. 4</v>
          </cell>
          <cell r="G61" t="str">
            <v xml:space="preserve"> CAP. 6</v>
          </cell>
          <cell r="H61" t="str">
            <v xml:space="preserve"> CAP. 7</v>
          </cell>
          <cell r="I61" t="str">
            <v xml:space="preserve"> CAPs. 8,9</v>
          </cell>
          <cell r="J61" t="str">
            <v>TOTAL</v>
          </cell>
        </row>
        <row r="62">
          <cell r="A62" t="str">
            <v>_</v>
          </cell>
          <cell r="B62" t="str">
            <v>_</v>
          </cell>
          <cell r="C62" t="str">
            <v>_</v>
          </cell>
          <cell r="D62" t="str">
            <v>_</v>
          </cell>
          <cell r="E62" t="str">
            <v>_</v>
          </cell>
          <cell r="F62" t="str">
            <v>_</v>
          </cell>
          <cell r="G62" t="str">
            <v>_</v>
          </cell>
          <cell r="H62" t="str">
            <v>_</v>
          </cell>
          <cell r="I62" t="str">
            <v>_</v>
          </cell>
          <cell r="J62" t="str">
            <v>_</v>
          </cell>
        </row>
        <row r="63">
          <cell r="A63" t="str">
            <v xml:space="preserve"> - Gasto en Enseñanza Universitaria de la Admón.Educativa</v>
          </cell>
          <cell r="B63" t="str">
            <v>G1</v>
          </cell>
          <cell r="C63">
            <v>996.5</v>
          </cell>
          <cell r="D63">
            <v>773.70000000000016</v>
          </cell>
          <cell r="E63">
            <v>33.799999999999997</v>
          </cell>
          <cell r="F63">
            <v>258239</v>
          </cell>
          <cell r="G63">
            <v>6248.9000000000005</v>
          </cell>
          <cell r="H63">
            <v>20680.3</v>
          </cell>
          <cell r="I63">
            <v>0</v>
          </cell>
          <cell r="J63">
            <v>286972.2</v>
          </cell>
        </row>
        <row r="64">
          <cell r="A64" t="str">
            <v xml:space="preserve"> - Total Pto.de Gastos de las Universidades</v>
          </cell>
          <cell r="B64" t="str">
            <v>U1</v>
          </cell>
          <cell r="C64">
            <v>264886</v>
          </cell>
          <cell r="D64">
            <v>64753.200000000004</v>
          </cell>
          <cell r="E64">
            <v>7620.7</v>
          </cell>
          <cell r="F64">
            <v>9055.2999999999993</v>
          </cell>
          <cell r="G64">
            <v>96856.199999999983</v>
          </cell>
          <cell r="H64">
            <v>621.20000000000005</v>
          </cell>
          <cell r="I64">
            <v>15834.9</v>
          </cell>
          <cell r="J64">
            <v>459627.50000000006</v>
          </cell>
        </row>
        <row r="65">
          <cell r="A65" t="str">
            <v xml:space="preserve"> - Transferencias Admón. Educativa/Universidades</v>
          </cell>
          <cell r="B65" t="str">
            <v>T1</v>
          </cell>
          <cell r="C65">
            <v>0</v>
          </cell>
          <cell r="D65">
            <v>0</v>
          </cell>
          <cell r="E65">
            <v>0</v>
          </cell>
          <cell r="F65">
            <v>256222.4</v>
          </cell>
          <cell r="G65">
            <v>0</v>
          </cell>
          <cell r="H65">
            <v>20567.7</v>
          </cell>
          <cell r="I65">
            <v>0</v>
          </cell>
          <cell r="J65">
            <v>276790.09999999998</v>
          </cell>
        </row>
        <row r="66">
          <cell r="A66" t="str">
            <v>GASTO TOTAL CONSOLIDADO EN ENSEÑANZA UNIVERSITARIA</v>
          </cell>
          <cell r="C66">
            <v>265882.5</v>
          </cell>
          <cell r="D66">
            <v>65526.9</v>
          </cell>
          <cell r="E66">
            <v>7654.5</v>
          </cell>
          <cell r="F66">
            <v>11071.899999999994</v>
          </cell>
          <cell r="G66">
            <v>103105.09999999998</v>
          </cell>
          <cell r="H66">
            <v>733.79999999999927</v>
          </cell>
          <cell r="I66">
            <v>15834.9</v>
          </cell>
          <cell r="J66">
            <v>469809.60000000009</v>
          </cell>
        </row>
        <row r="69">
          <cell r="A69" t="str">
            <v xml:space="preserve">         Mº de EDUCACION y CIENCIA</v>
          </cell>
          <cell r="B69" t="str">
            <v>Fuente</v>
          </cell>
          <cell r="C69" t="str">
            <v xml:space="preserve"> CAP. 1</v>
          </cell>
          <cell r="D69" t="str">
            <v xml:space="preserve"> CAP. 2</v>
          </cell>
          <cell r="E69" t="str">
            <v xml:space="preserve"> CAP. 3</v>
          </cell>
          <cell r="F69" t="str">
            <v xml:space="preserve"> CAP. 4</v>
          </cell>
          <cell r="G69" t="str">
            <v xml:space="preserve"> CAP. 6</v>
          </cell>
          <cell r="H69" t="str">
            <v xml:space="preserve"> CAP. 7</v>
          </cell>
          <cell r="I69" t="str">
            <v xml:space="preserve"> CAPs. 8,9</v>
          </cell>
          <cell r="J69" t="str">
            <v>TOTAL</v>
          </cell>
        </row>
        <row r="70">
          <cell r="A70" t="str">
            <v>_</v>
          </cell>
          <cell r="B70" t="str">
            <v>_</v>
          </cell>
          <cell r="C70" t="str">
            <v>_</v>
          </cell>
          <cell r="D70" t="str">
            <v>_</v>
          </cell>
          <cell r="E70" t="str">
            <v>_</v>
          </cell>
          <cell r="F70" t="str">
            <v>_</v>
          </cell>
          <cell r="G70" t="str">
            <v>_</v>
          </cell>
          <cell r="H70" t="str">
            <v>_</v>
          </cell>
          <cell r="I70" t="str">
            <v>_</v>
          </cell>
          <cell r="J70" t="str">
            <v>_</v>
          </cell>
        </row>
        <row r="71">
          <cell r="A71" t="str">
            <v xml:space="preserve"> - Gasto en Enseñanza Universitaria de la Admón.Educativa</v>
          </cell>
          <cell r="B71" t="str">
            <v>G1</v>
          </cell>
          <cell r="C71">
            <v>975</v>
          </cell>
          <cell r="D71">
            <v>1061</v>
          </cell>
          <cell r="F71">
            <v>8366</v>
          </cell>
          <cell r="G71">
            <v>1200</v>
          </cell>
          <cell r="H71">
            <v>715</v>
          </cell>
          <cell r="I71">
            <v>1</v>
          </cell>
          <cell r="J71">
            <v>12318</v>
          </cell>
        </row>
        <row r="72">
          <cell r="A72" t="str">
            <v xml:space="preserve"> - Total Pto.de Gastos de las Universidades</v>
          </cell>
          <cell r="B72" t="str">
            <v xml:space="preserve">UNED </v>
          </cell>
          <cell r="C72">
            <v>8846</v>
          </cell>
          <cell r="D72">
            <v>4045</v>
          </cell>
          <cell r="F72">
            <v>2825</v>
          </cell>
          <cell r="G72">
            <v>1781</v>
          </cell>
          <cell r="H72">
            <v>2</v>
          </cell>
          <cell r="I72">
            <v>21</v>
          </cell>
          <cell r="J72">
            <v>17520</v>
          </cell>
        </row>
        <row r="73">
          <cell r="A73" t="str">
            <v xml:space="preserve"> - Transferencias Admón. Educativa/Universidades</v>
          </cell>
          <cell r="B73" t="str">
            <v>T1</v>
          </cell>
          <cell r="F73">
            <v>7449</v>
          </cell>
          <cell r="H73">
            <v>680</v>
          </cell>
          <cell r="J73">
            <v>8129</v>
          </cell>
        </row>
        <row r="74">
          <cell r="A74" t="str">
            <v>GASTO TOTAL CONSOLIDADO EN ENSEÑANZA UNIVERSITARIA</v>
          </cell>
          <cell r="C74">
            <v>9821</v>
          </cell>
          <cell r="D74">
            <v>5106</v>
          </cell>
          <cell r="E74">
            <v>0</v>
          </cell>
          <cell r="F74">
            <v>3742</v>
          </cell>
          <cell r="G74">
            <v>2981</v>
          </cell>
          <cell r="H74">
            <v>37</v>
          </cell>
          <cell r="I74">
            <v>22</v>
          </cell>
          <cell r="J74">
            <v>21709</v>
          </cell>
        </row>
        <row r="77">
          <cell r="A77" t="str">
            <v xml:space="preserve">         ADMINISTRACIONES EDUCATIVAS</v>
          </cell>
          <cell r="C77" t="str">
            <v xml:space="preserve"> CAP. 1</v>
          </cell>
          <cell r="D77" t="str">
            <v xml:space="preserve"> CAP. 2</v>
          </cell>
          <cell r="E77" t="str">
            <v xml:space="preserve"> CAP. 3</v>
          </cell>
          <cell r="F77" t="str">
            <v xml:space="preserve"> CAP. 4</v>
          </cell>
          <cell r="G77" t="str">
            <v xml:space="preserve"> CAP. 6</v>
          </cell>
          <cell r="H77" t="str">
            <v xml:space="preserve"> CAP. 7</v>
          </cell>
          <cell r="I77" t="str">
            <v xml:space="preserve"> CAPs. 8,9</v>
          </cell>
          <cell r="J77" t="str">
            <v>TOTAL</v>
          </cell>
        </row>
        <row r="78">
          <cell r="A78" t="str">
            <v>_</v>
          </cell>
          <cell r="B78" t="str">
            <v>_</v>
          </cell>
          <cell r="C78" t="str">
            <v>_</v>
          </cell>
          <cell r="D78" t="str">
            <v>_</v>
          </cell>
          <cell r="E78" t="str">
            <v>_</v>
          </cell>
          <cell r="F78" t="str">
            <v>_</v>
          </cell>
          <cell r="G78" t="str">
            <v>_</v>
          </cell>
          <cell r="H78" t="str">
            <v>_</v>
          </cell>
          <cell r="I78" t="str">
            <v>_</v>
          </cell>
          <cell r="J78" t="str">
            <v>_</v>
          </cell>
        </row>
        <row r="79">
          <cell r="A79" t="str">
            <v xml:space="preserve"> - Gasto en Enseñanza Universitaria de la Admón.Educativa</v>
          </cell>
          <cell r="B79" t="str">
            <v>G1</v>
          </cell>
          <cell r="C79">
            <v>1971.5</v>
          </cell>
          <cell r="D79">
            <v>1834.7000000000003</v>
          </cell>
          <cell r="E79">
            <v>33.799999999999997</v>
          </cell>
          <cell r="F79">
            <v>266605</v>
          </cell>
          <cell r="G79">
            <v>7448.9000000000005</v>
          </cell>
          <cell r="H79">
            <v>21395.3</v>
          </cell>
          <cell r="I79">
            <v>1</v>
          </cell>
          <cell r="J79">
            <v>299290.2</v>
          </cell>
        </row>
        <row r="80">
          <cell r="A80" t="str">
            <v xml:space="preserve"> - Total Pto.de Gastos de las Universidades</v>
          </cell>
          <cell r="B80" t="str">
            <v>U1</v>
          </cell>
          <cell r="C80">
            <v>273732</v>
          </cell>
          <cell r="D80">
            <v>68798.200000000012</v>
          </cell>
          <cell r="E80">
            <v>7620.7</v>
          </cell>
          <cell r="F80">
            <v>11880.3</v>
          </cell>
          <cell r="G80">
            <v>98637.199999999983</v>
          </cell>
          <cell r="H80">
            <v>623.20000000000005</v>
          </cell>
          <cell r="I80">
            <v>15855.9</v>
          </cell>
          <cell r="J80">
            <v>477147.50000000006</v>
          </cell>
        </row>
        <row r="81">
          <cell r="A81" t="str">
            <v xml:space="preserve"> - Transferencias Admón. Educativa/Universidades</v>
          </cell>
          <cell r="B81" t="str">
            <v>T1</v>
          </cell>
          <cell r="C81">
            <v>0</v>
          </cell>
          <cell r="D81">
            <v>0</v>
          </cell>
          <cell r="E81">
            <v>0</v>
          </cell>
          <cell r="F81">
            <v>263671.40000000002</v>
          </cell>
          <cell r="G81">
            <v>0</v>
          </cell>
          <cell r="H81">
            <v>21247.7</v>
          </cell>
          <cell r="I81">
            <v>0</v>
          </cell>
          <cell r="J81">
            <v>284919.10000000003</v>
          </cell>
        </row>
        <row r="82">
          <cell r="A82" t="str">
            <v>GASTO TOTAL CONSOLIDADO EN ENSEÑANZA UNIVERSITARIA</v>
          </cell>
          <cell r="C82">
            <v>275703.5</v>
          </cell>
          <cell r="D82">
            <v>70632.900000000009</v>
          </cell>
          <cell r="E82">
            <v>7654.5</v>
          </cell>
          <cell r="F82">
            <v>14813.899999999965</v>
          </cell>
          <cell r="G82">
            <v>106086.09999999998</v>
          </cell>
          <cell r="H82">
            <v>770.79999999999927</v>
          </cell>
          <cell r="I82">
            <v>15856.9</v>
          </cell>
          <cell r="J82">
            <v>491518.60000000003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showGridLines="0" tabSelected="1" zoomScaleNormal="100" workbookViewId="0">
      <pane ySplit="5" topLeftCell="A6" activePane="bottomLeft" state="frozen"/>
      <selection activeCell="K13" sqref="K13"/>
      <selection pane="bottomLeft" activeCell="A4" sqref="A4"/>
    </sheetView>
  </sheetViews>
  <sheetFormatPr baseColWidth="10" defaultColWidth="20.6640625" defaultRowHeight="15.6" x14ac:dyDescent="0.3"/>
  <cols>
    <col min="1" max="1" width="125.109375" style="108" customWidth="1"/>
    <col min="2" max="2" width="27.33203125" style="108" bestFit="1" customWidth="1"/>
    <col min="3" max="16384" width="20.6640625" style="100"/>
  </cols>
  <sheetData>
    <row r="1" spans="1:4" ht="15.6" customHeight="1" x14ac:dyDescent="0.3">
      <c r="A1" s="157"/>
      <c r="B1" s="157"/>
    </row>
    <row r="2" spans="1:4" ht="15.6" customHeight="1" x14ac:dyDescent="0.3">
      <c r="A2" s="157"/>
      <c r="B2" s="157"/>
      <c r="C2" s="508"/>
      <c r="D2" s="508"/>
    </row>
    <row r="3" spans="1:4" ht="20.25" customHeight="1" x14ac:dyDescent="0.3">
      <c r="A3" s="441"/>
      <c r="B3" s="157"/>
      <c r="C3" s="508"/>
      <c r="D3" s="508"/>
    </row>
    <row r="4" spans="1:4" ht="30.6" customHeight="1" thickBot="1" x14ac:dyDescent="0.35">
      <c r="A4" s="441" t="s">
        <v>309</v>
      </c>
      <c r="B4" s="157"/>
      <c r="C4" s="508"/>
      <c r="D4" s="508"/>
    </row>
    <row r="5" spans="1:4" ht="20.100000000000001" customHeight="1" thickBot="1" x14ac:dyDescent="0.35">
      <c r="A5" s="164" t="s">
        <v>225</v>
      </c>
      <c r="B5" s="164" t="s">
        <v>305</v>
      </c>
      <c r="C5" s="508"/>
      <c r="D5" s="508"/>
    </row>
    <row r="6" spans="1:4" ht="18" customHeight="1" x14ac:dyDescent="0.3">
      <c r="A6" s="507" t="s">
        <v>224</v>
      </c>
      <c r="B6" s="507"/>
    </row>
    <row r="7" spans="1:4" ht="18" customHeight="1" x14ac:dyDescent="0.3">
      <c r="A7" s="134" t="s">
        <v>441</v>
      </c>
      <c r="B7" s="310"/>
    </row>
    <row r="8" spans="1:4" ht="18" customHeight="1" x14ac:dyDescent="0.3">
      <c r="A8" s="135" t="s">
        <v>442</v>
      </c>
      <c r="B8" s="311" t="s">
        <v>306</v>
      </c>
    </row>
    <row r="9" spans="1:4" ht="18" customHeight="1" x14ac:dyDescent="0.3">
      <c r="A9" s="312" t="s">
        <v>443</v>
      </c>
      <c r="B9" s="311" t="s">
        <v>227</v>
      </c>
    </row>
    <row r="10" spans="1:4" ht="18" customHeight="1" x14ac:dyDescent="0.3">
      <c r="A10" s="134" t="s">
        <v>444</v>
      </c>
      <c r="B10" s="311" t="s">
        <v>228</v>
      </c>
    </row>
    <row r="11" spans="1:4" ht="18" customHeight="1" x14ac:dyDescent="0.3">
      <c r="A11" s="358" t="s">
        <v>445</v>
      </c>
      <c r="B11" s="311" t="s">
        <v>230</v>
      </c>
    </row>
    <row r="12" spans="1:4" ht="18" customHeight="1" x14ac:dyDescent="0.3">
      <c r="A12" s="134" t="s">
        <v>446</v>
      </c>
      <c r="B12" s="311" t="s">
        <v>229</v>
      </c>
    </row>
    <row r="13" spans="1:4" ht="18" customHeight="1" x14ac:dyDescent="0.3">
      <c r="A13" s="134" t="s">
        <v>447</v>
      </c>
      <c r="B13" s="311" t="s">
        <v>231</v>
      </c>
    </row>
    <row r="14" spans="1:4" ht="18" customHeight="1" x14ac:dyDescent="0.3">
      <c r="A14" s="134" t="s">
        <v>448</v>
      </c>
      <c r="B14" s="310"/>
    </row>
    <row r="15" spans="1:4" ht="18" customHeight="1" x14ac:dyDescent="0.3">
      <c r="A15" s="357" t="s">
        <v>660</v>
      </c>
      <c r="B15" s="313" t="s">
        <v>669</v>
      </c>
      <c r="C15" s="455"/>
    </row>
    <row r="16" spans="1:4" ht="18" customHeight="1" x14ac:dyDescent="0.3">
      <c r="A16" s="357" t="s">
        <v>661</v>
      </c>
      <c r="B16" s="313" t="s">
        <v>670</v>
      </c>
      <c r="C16" s="455"/>
    </row>
    <row r="17" spans="1:3" ht="18" customHeight="1" x14ac:dyDescent="0.3">
      <c r="A17" s="357" t="s">
        <v>662</v>
      </c>
      <c r="B17" s="313" t="s">
        <v>671</v>
      </c>
      <c r="C17" s="455"/>
    </row>
    <row r="18" spans="1:3" ht="18" customHeight="1" x14ac:dyDescent="0.3">
      <c r="A18" s="357" t="s">
        <v>663</v>
      </c>
      <c r="B18" s="313" t="s">
        <v>672</v>
      </c>
      <c r="C18" s="455"/>
    </row>
    <row r="19" spans="1:3" ht="18" customHeight="1" x14ac:dyDescent="0.3">
      <c r="A19" s="357" t="s">
        <v>664</v>
      </c>
      <c r="B19" s="313" t="s">
        <v>673</v>
      </c>
      <c r="C19" s="455"/>
    </row>
    <row r="20" spans="1:3" ht="18" customHeight="1" x14ac:dyDescent="0.3">
      <c r="A20" s="357" t="s">
        <v>665</v>
      </c>
      <c r="B20" s="313" t="s">
        <v>674</v>
      </c>
      <c r="C20" s="455"/>
    </row>
    <row r="21" spans="1:3" ht="18" customHeight="1" x14ac:dyDescent="0.3">
      <c r="A21" s="357" t="s">
        <v>666</v>
      </c>
      <c r="B21" s="313" t="s">
        <v>675</v>
      </c>
      <c r="C21" s="455"/>
    </row>
    <row r="22" spans="1:3" ht="18" customHeight="1" x14ac:dyDescent="0.3">
      <c r="A22" s="357" t="s">
        <v>223</v>
      </c>
      <c r="B22" s="311" t="s">
        <v>317</v>
      </c>
    </row>
    <row r="23" spans="1:3" ht="18" customHeight="1" x14ac:dyDescent="0.3">
      <c r="A23" s="358" t="s">
        <v>449</v>
      </c>
      <c r="B23" s="310"/>
    </row>
    <row r="24" spans="1:3" ht="18" customHeight="1" x14ac:dyDescent="0.3">
      <c r="A24" s="357" t="s">
        <v>667</v>
      </c>
      <c r="B24" s="313" t="s">
        <v>676</v>
      </c>
      <c r="C24" s="455"/>
    </row>
    <row r="25" spans="1:3" ht="18" customHeight="1" x14ac:dyDescent="0.3">
      <c r="A25" s="357" t="s">
        <v>668</v>
      </c>
      <c r="B25" s="313" t="s">
        <v>677</v>
      </c>
      <c r="C25" s="455"/>
    </row>
    <row r="26" spans="1:3" ht="18" customHeight="1" x14ac:dyDescent="0.3">
      <c r="A26" s="357" t="s">
        <v>222</v>
      </c>
      <c r="B26" s="311" t="s">
        <v>318</v>
      </c>
      <c r="C26" s="506"/>
    </row>
    <row r="27" spans="1:3" ht="18" customHeight="1" x14ac:dyDescent="0.3">
      <c r="A27" s="358" t="s">
        <v>450</v>
      </c>
      <c r="B27" s="310"/>
      <c r="C27" s="506"/>
    </row>
    <row r="28" spans="1:3" ht="18" customHeight="1" x14ac:dyDescent="0.3">
      <c r="A28" s="135" t="s">
        <v>221</v>
      </c>
      <c r="B28" s="311" t="s">
        <v>232</v>
      </c>
    </row>
    <row r="29" spans="1:3" ht="18" customHeight="1" x14ac:dyDescent="0.3">
      <c r="A29" s="135" t="s">
        <v>220</v>
      </c>
      <c r="B29" s="311" t="s">
        <v>233</v>
      </c>
    </row>
    <row r="30" spans="1:3" ht="18" customHeight="1" x14ac:dyDescent="0.3">
      <c r="A30" s="134" t="s">
        <v>451</v>
      </c>
      <c r="B30" s="310"/>
    </row>
    <row r="31" spans="1:3" ht="18" customHeight="1" x14ac:dyDescent="0.3">
      <c r="A31" s="135" t="s">
        <v>452</v>
      </c>
      <c r="B31" s="311" t="s">
        <v>319</v>
      </c>
    </row>
    <row r="32" spans="1:3" ht="18" customHeight="1" x14ac:dyDescent="0.3">
      <c r="A32" s="135" t="s">
        <v>219</v>
      </c>
      <c r="B32" s="310"/>
    </row>
    <row r="33" spans="1:3" ht="18" customHeight="1" x14ac:dyDescent="0.3">
      <c r="A33" s="135" t="s">
        <v>453</v>
      </c>
      <c r="B33" s="311" t="s">
        <v>234</v>
      </c>
    </row>
    <row r="34" spans="1:3" ht="18" customHeight="1" x14ac:dyDescent="0.3">
      <c r="A34" s="135" t="s">
        <v>454</v>
      </c>
      <c r="B34" s="311" t="s">
        <v>226</v>
      </c>
    </row>
    <row r="35" spans="1:3" ht="18" customHeight="1" x14ac:dyDescent="0.3">
      <c r="A35" s="135" t="s">
        <v>455</v>
      </c>
      <c r="B35" s="310"/>
    </row>
    <row r="36" spans="1:3" ht="18" customHeight="1" x14ac:dyDescent="0.3">
      <c r="A36" s="135" t="s">
        <v>456</v>
      </c>
      <c r="B36" s="313" t="s">
        <v>364</v>
      </c>
    </row>
    <row r="37" spans="1:3" ht="18" customHeight="1" x14ac:dyDescent="0.3">
      <c r="A37" s="135" t="s">
        <v>457</v>
      </c>
      <c r="B37" s="311" t="s">
        <v>320</v>
      </c>
    </row>
    <row r="38" spans="1:3" ht="18" customHeight="1" x14ac:dyDescent="0.3">
      <c r="A38" s="135" t="s">
        <v>458</v>
      </c>
      <c r="B38" s="311" t="s">
        <v>321</v>
      </c>
    </row>
    <row r="39" spans="1:3" ht="18" customHeight="1" x14ac:dyDescent="0.3">
      <c r="A39" s="135" t="s">
        <v>459</v>
      </c>
      <c r="B39" s="311" t="s">
        <v>322</v>
      </c>
    </row>
    <row r="40" spans="1:3" ht="18" customHeight="1" x14ac:dyDescent="0.3">
      <c r="A40" s="135" t="s">
        <v>460</v>
      </c>
      <c r="B40" s="313" t="s">
        <v>365</v>
      </c>
    </row>
    <row r="41" spans="1:3" ht="18" customHeight="1" thickBot="1" x14ac:dyDescent="0.35">
      <c r="A41" s="134" t="s">
        <v>461</v>
      </c>
      <c r="B41" s="313" t="s">
        <v>405</v>
      </c>
    </row>
    <row r="42" spans="1:3" ht="18" customHeight="1" x14ac:dyDescent="0.3">
      <c r="A42" s="507" t="s">
        <v>218</v>
      </c>
      <c r="B42" s="507"/>
    </row>
    <row r="43" spans="1:3" ht="18" customHeight="1" x14ac:dyDescent="0.3">
      <c r="A43" s="134" t="s">
        <v>462</v>
      </c>
      <c r="B43" s="310"/>
    </row>
    <row r="44" spans="1:3" ht="18" customHeight="1" x14ac:dyDescent="0.3">
      <c r="A44" s="135" t="s">
        <v>463</v>
      </c>
      <c r="B44" s="310"/>
    </row>
    <row r="45" spans="1:3" ht="18" customHeight="1" x14ac:dyDescent="0.3">
      <c r="A45" s="135" t="s">
        <v>464</v>
      </c>
      <c r="B45" s="311" t="s">
        <v>300</v>
      </c>
    </row>
    <row r="46" spans="1:3" ht="18" customHeight="1" x14ac:dyDescent="0.3">
      <c r="A46" s="135" t="s">
        <v>465</v>
      </c>
      <c r="B46" s="311" t="s">
        <v>300</v>
      </c>
    </row>
    <row r="47" spans="1:3" ht="18" customHeight="1" x14ac:dyDescent="0.3">
      <c r="A47" s="135" t="s">
        <v>217</v>
      </c>
      <c r="B47" s="311"/>
      <c r="C47" s="230"/>
    </row>
    <row r="48" spans="1:3" ht="18" customHeight="1" x14ac:dyDescent="0.3">
      <c r="A48" s="135" t="s">
        <v>216</v>
      </c>
      <c r="B48" s="311" t="s">
        <v>343</v>
      </c>
      <c r="C48" s="230"/>
    </row>
    <row r="49" spans="1:3" ht="18" customHeight="1" x14ac:dyDescent="0.3">
      <c r="A49" s="135" t="s">
        <v>215</v>
      </c>
      <c r="B49" s="311" t="s">
        <v>342</v>
      </c>
      <c r="C49" s="230"/>
    </row>
    <row r="50" spans="1:3" ht="18" customHeight="1" x14ac:dyDescent="0.3">
      <c r="A50" s="135" t="s">
        <v>214</v>
      </c>
      <c r="B50" s="311" t="s">
        <v>341</v>
      </c>
      <c r="C50" s="230"/>
    </row>
    <row r="51" spans="1:3" ht="18" customHeight="1" x14ac:dyDescent="0.3">
      <c r="A51" s="135" t="s">
        <v>213</v>
      </c>
      <c r="B51" s="310"/>
      <c r="C51" s="230"/>
    </row>
    <row r="52" spans="1:3" ht="18" customHeight="1" x14ac:dyDescent="0.3">
      <c r="A52" s="135" t="s">
        <v>212</v>
      </c>
      <c r="B52" s="313" t="s">
        <v>353</v>
      </c>
      <c r="C52" s="230"/>
    </row>
    <row r="53" spans="1:3" ht="18" customHeight="1" x14ac:dyDescent="0.3">
      <c r="A53" s="135" t="s">
        <v>211</v>
      </c>
      <c r="B53" s="313" t="s">
        <v>354</v>
      </c>
      <c r="C53" s="230"/>
    </row>
    <row r="54" spans="1:3" ht="18" customHeight="1" x14ac:dyDescent="0.3">
      <c r="A54" s="135" t="s">
        <v>210</v>
      </c>
      <c r="B54" s="313" t="s">
        <v>347</v>
      </c>
      <c r="C54" s="230"/>
    </row>
    <row r="55" spans="1:3" ht="18" customHeight="1" x14ac:dyDescent="0.3">
      <c r="A55" s="134" t="s">
        <v>466</v>
      </c>
      <c r="B55" s="310"/>
      <c r="C55" s="230"/>
    </row>
    <row r="56" spans="1:3" ht="18" customHeight="1" x14ac:dyDescent="0.3">
      <c r="A56" s="135" t="s">
        <v>467</v>
      </c>
      <c r="B56" s="311" t="s">
        <v>303</v>
      </c>
      <c r="C56" s="230"/>
    </row>
    <row r="57" spans="1:3" ht="18" customHeight="1" x14ac:dyDescent="0.3">
      <c r="A57" s="135" t="s">
        <v>209</v>
      </c>
      <c r="B57" s="311" t="s">
        <v>302</v>
      </c>
      <c r="C57" s="230"/>
    </row>
    <row r="58" spans="1:3" ht="18" customHeight="1" x14ac:dyDescent="0.3">
      <c r="A58" s="135" t="s">
        <v>208</v>
      </c>
      <c r="B58" s="311" t="s">
        <v>304</v>
      </c>
      <c r="C58" s="230"/>
    </row>
    <row r="59" spans="1:3" ht="18" customHeight="1" x14ac:dyDescent="0.3">
      <c r="A59" s="135" t="s">
        <v>468</v>
      </c>
      <c r="B59" s="360"/>
      <c r="C59" s="230"/>
    </row>
    <row r="60" spans="1:3" ht="18" customHeight="1" x14ac:dyDescent="0.3">
      <c r="A60" s="135" t="s">
        <v>469</v>
      </c>
      <c r="B60" s="313" t="s">
        <v>355</v>
      </c>
      <c r="C60" s="230"/>
    </row>
    <row r="61" spans="1:3" ht="18" customHeight="1" x14ac:dyDescent="0.3">
      <c r="A61" s="135" t="s">
        <v>470</v>
      </c>
      <c r="B61" s="313" t="s">
        <v>356</v>
      </c>
      <c r="C61" s="230"/>
    </row>
    <row r="62" spans="1:3" ht="18" customHeight="1" x14ac:dyDescent="0.3">
      <c r="A62" s="135" t="s">
        <v>644</v>
      </c>
      <c r="B62" s="313" t="s">
        <v>649</v>
      </c>
      <c r="C62" s="230"/>
    </row>
    <row r="63" spans="1:3" ht="18" customHeight="1" x14ac:dyDescent="0.3">
      <c r="A63" s="135" t="s">
        <v>645</v>
      </c>
      <c r="B63" s="313" t="s">
        <v>648</v>
      </c>
      <c r="C63" s="230"/>
    </row>
    <row r="64" spans="1:3" ht="18" customHeight="1" x14ac:dyDescent="0.3">
      <c r="A64" s="134" t="s">
        <v>207</v>
      </c>
      <c r="B64" s="311" t="s">
        <v>301</v>
      </c>
      <c r="C64" s="230"/>
    </row>
    <row r="65" spans="1:3" ht="18" customHeight="1" x14ac:dyDescent="0.3">
      <c r="A65" s="134" t="s">
        <v>471</v>
      </c>
      <c r="B65" s="379" t="s">
        <v>411</v>
      </c>
      <c r="C65" s="230"/>
    </row>
    <row r="66" spans="1:3" x14ac:dyDescent="0.3">
      <c r="C66" s="230"/>
    </row>
    <row r="67" spans="1:3" x14ac:dyDescent="0.3">
      <c r="C67" s="230"/>
    </row>
    <row r="68" spans="1:3" x14ac:dyDescent="0.3">
      <c r="C68" s="230"/>
    </row>
    <row r="69" spans="1:3" x14ac:dyDescent="0.3">
      <c r="C69" s="230"/>
    </row>
    <row r="70" spans="1:3" x14ac:dyDescent="0.3">
      <c r="C70" s="230"/>
    </row>
  </sheetData>
  <mergeCells count="3">
    <mergeCell ref="A6:B6"/>
    <mergeCell ref="A42:B42"/>
    <mergeCell ref="C2:D5"/>
  </mergeCells>
  <hyperlinks>
    <hyperlink ref="B9" location="'1.1.2. IRPF'!Área_de_impresión" display="1.1.2. IRPF"/>
    <hyperlink ref="B10" location="'1.2. IVA'!Área_de_impresión" display="1.2. IVA"/>
    <hyperlink ref="B11" location="'1.3. Alcohol y Beb.'!Área_de_impresión" display="1.3. Alcohol y Beb."/>
    <hyperlink ref="B12" location="'1.4. P. Interm.'!Área_de_impresión" display="1.4. P. Interm."/>
    <hyperlink ref="B13" location="'1.5. Cerveza'!Área_de_impresión" display="1.5. Cerveza"/>
    <hyperlink ref="B15" location="'1.6.1 Tabacos (I)'!Área_de_impresión" display="1.6.1 Tabacos (I)"/>
    <hyperlink ref="B24" location="'1.7.1 Hidrocarburos (I) '!Área_de_impresión" display="1.7.1 Hidrocarburos (I)"/>
    <hyperlink ref="B28" location="'1.8.1 Electricidad'!Área_de_impresión" display="1.8.1 Electricidad"/>
    <hyperlink ref="B29" location="'1.8.2. Electricidad'!Área_de_impresión" display="1.8.2. Electricidad"/>
    <hyperlink ref="B34" location="'1.9.2.2 Variación ITE'!Área_de_impresión" display="'1.9.2.2 Variación ITE"/>
    <hyperlink ref="B33" location="'1.9.2. ITE Definitivo'!Área_de_impresión" display="'1.9.2. ITE Definitivo"/>
    <hyperlink ref="B45" location="'2.1.1 Fondo Cooperación'!A1" display="2.1.1 Fondo Cooperación"/>
    <hyperlink ref="B64" location="'2.3 Disp. Adicional'!A1" display="'2.3 Disp. Adicional"/>
    <hyperlink ref="B57" location="'2.2.2 Cap Fiscal'!A1" display="'2.2.2 Cap Fiscal"/>
    <hyperlink ref="B56" location="'2.2.1 Recursos financieros'!A1" display="2.2.1 Recursos financieros"/>
    <hyperlink ref="B58" location="'2.2.3 Finan homogénea'!A1" display="'2.2.3 Finan homogénea"/>
    <hyperlink ref="B8" location="'1.1.1. IRPF'!A1" display="'1.1.1. IRPF"/>
    <hyperlink ref="B22" location="'1.6.2 Tabacos'!Área_de_impresión" display="1.6.2 Tabacos"/>
    <hyperlink ref="B26" location="'1.7.2 Hidrocarburos'!Área_de_impresión" display="1.7.2 Hidrocarburos"/>
    <hyperlink ref="B31" location="'1.9.1. Pobl. ajustada'!Área_de_impresión" display="1.9.1. Pobl. ajustada"/>
    <hyperlink ref="B37" location="'1.9.3.2 TFG'!A1" display="1.9.3.2 TFG"/>
    <hyperlink ref="B38" location="'1.9.3.3 TFG'!A1" display="1.9.3.3 TFG"/>
    <hyperlink ref="B39" location="'1.9.3.4 TFG'!A1" display="1.9.3.4 TFG"/>
    <hyperlink ref="B50" location="'2.1.2.3 CCAA beneficiarias'!A1" display="2.1.2.3 CCAA beneficiarias"/>
    <hyperlink ref="B49" location="'2.1.2.2  Densidad pob media'!A1" display="2.1.2.2  Densidad pob media"/>
    <hyperlink ref="B48" location="'2.1.2.1 PIB media'!A1" display="2.1.2.1 PIB media"/>
    <hyperlink ref="B54" location="'2.1.3.3 Reparto F.Cooperación'!A1" display="2.1.3.3 Reparto F.Cooperación"/>
    <hyperlink ref="B52" location="'2.1.3 Reparto 1º F.Coop'!A1" display="2.1.3 Reparto 1º F.Coop"/>
    <hyperlink ref="B53" location="'2.1.3.2 Reparto 2º F.Coop'!A1" display="2.1.3.2 Reparto 2º F.Coop"/>
    <hyperlink ref="B60" location="'2.2.4.1 Reparto 1º F.Compet'!Área_de_impresión" display="2.2.4.1 Reparto 1º F.Compet"/>
    <hyperlink ref="B61" location="'2.2.4.2 Reparto 2º F.Compet'!Área_de_impresión" display="2.2.4.2 Reparto 2º F.Compet"/>
    <hyperlink ref="B46" location="'2.1.1 Fondo Cooperación'!A1" display="2.1.1 Fondo Cooperación"/>
    <hyperlink ref="B36" location="'1.9.3.1.TFG'!A1" display="1.9.3.1.TFG"/>
    <hyperlink ref="B40" location="'1.9.4 Liq TFG '!A1" display="1.9.4 Liq TFG "/>
    <hyperlink ref="B65" location="'3. Liquidación definitiva'!Área_de_impresión" display="3. Liquidación definitiva"/>
    <hyperlink ref="B62" location="'2.2.4.3 Aplicación F.Competit'!Área_de_impresión" display="2.2.4.3 Aplicación F.Competit"/>
    <hyperlink ref="B63" location="'2.2.4.4.Part.F.Compet.'!Área_de_impresión" display="'2.2.4.4.Part.F.Compet."/>
    <hyperlink ref="B16" location="'1.6.1 Tabacos (II)'!Área_de_impresión" display="'1.6.1 Tabacos (II)"/>
    <hyperlink ref="B17" location="'1.6.1 Tabacos (III)'!Área_de_impresión" display="'1.6.1 Tabacos (III)"/>
    <hyperlink ref="B18" location="'1.6.1 Tabacos (IV)'!Área_de_impresión" display="'1.6.1 Tabacos (IV)"/>
    <hyperlink ref="B19" location="'1.6.1 Tabacos (V) '!Área_de_impresión" display="'1.6.1 Tabacos (V)"/>
    <hyperlink ref="B20" location="'1.6.1 Tabacos (VI)'!Área_de_impresión" display="'1.6.1 Tabacos (VI)"/>
    <hyperlink ref="B21" location="'1.6.1 Tabacos (VII)'!Área_de_impresión" display="'1.6.1 Tabacos (VII)"/>
    <hyperlink ref="B25" location="'1.7.1 Hidrocarburos (II)'!Área_de_impresión" display="'1.7.1 Hidrocarburos (II)"/>
    <hyperlink ref="B41" location="'1.10. Fondo de Suficiencia'!A1" display="1.10. Fondo de Suficiencia"/>
  </hyperlinks>
  <pageMargins left="0.9055118110236221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2" width="15.109375" style="92" customWidth="1"/>
    <col min="3" max="3" width="15" style="92" customWidth="1"/>
    <col min="4" max="5" width="13.77734375" style="92" customWidth="1"/>
    <col min="6" max="6" width="15.21875" style="92" customWidth="1"/>
    <col min="7" max="12" width="13.77734375" style="92" customWidth="1"/>
    <col min="13" max="60" width="10.6640625" style="92" customWidth="1"/>
    <col min="61" max="229" width="11.5546875" style="92"/>
    <col min="230" max="230" width="16.44140625" style="92" customWidth="1"/>
    <col min="231" max="237" width="13.5546875" style="92" customWidth="1"/>
    <col min="238" max="238" width="16.5546875" style="92" customWidth="1"/>
    <col min="239" max="239" width="14.88671875" style="92" customWidth="1"/>
    <col min="240" max="246" width="14.5546875" style="92" customWidth="1"/>
    <col min="247" max="249" width="13.33203125" style="92" customWidth="1"/>
    <col min="250" max="250" width="12.88671875" style="92" customWidth="1"/>
    <col min="251" max="254" width="13.33203125" style="92" customWidth="1"/>
    <col min="255" max="255" width="14.88671875" style="92" customWidth="1"/>
    <col min="256" max="256" width="13.33203125" style="92" customWidth="1"/>
    <col min="257" max="260" width="15.33203125" style="92" customWidth="1"/>
    <col min="261" max="261" width="19.109375" style="92" customWidth="1"/>
    <col min="262" max="262" width="17.6640625" style="92" customWidth="1"/>
    <col min="263" max="316" width="10.6640625" style="92" customWidth="1"/>
    <col min="317" max="485" width="11.5546875" style="92"/>
    <col min="486" max="486" width="16.44140625" style="92" customWidth="1"/>
    <col min="487" max="493" width="13.5546875" style="92" customWidth="1"/>
    <col min="494" max="494" width="16.5546875" style="92" customWidth="1"/>
    <col min="495" max="495" width="14.88671875" style="92" customWidth="1"/>
    <col min="496" max="502" width="14.5546875" style="92" customWidth="1"/>
    <col min="503" max="505" width="13.33203125" style="92" customWidth="1"/>
    <col min="506" max="506" width="12.88671875" style="92" customWidth="1"/>
    <col min="507" max="510" width="13.33203125" style="92" customWidth="1"/>
    <col min="511" max="511" width="14.88671875" style="92" customWidth="1"/>
    <col min="512" max="512" width="13.33203125" style="92" customWidth="1"/>
    <col min="513" max="516" width="15.33203125" style="92" customWidth="1"/>
    <col min="517" max="517" width="19.109375" style="92" customWidth="1"/>
    <col min="518" max="518" width="17.6640625" style="92" customWidth="1"/>
    <col min="519" max="572" width="10.6640625" style="92" customWidth="1"/>
    <col min="573" max="741" width="11.5546875" style="92"/>
    <col min="742" max="742" width="16.44140625" style="92" customWidth="1"/>
    <col min="743" max="749" width="13.5546875" style="92" customWidth="1"/>
    <col min="750" max="750" width="16.5546875" style="92" customWidth="1"/>
    <col min="751" max="751" width="14.88671875" style="92" customWidth="1"/>
    <col min="752" max="758" width="14.5546875" style="92" customWidth="1"/>
    <col min="759" max="761" width="13.33203125" style="92" customWidth="1"/>
    <col min="762" max="762" width="12.88671875" style="92" customWidth="1"/>
    <col min="763" max="766" width="13.33203125" style="92" customWidth="1"/>
    <col min="767" max="767" width="14.88671875" style="92" customWidth="1"/>
    <col min="768" max="768" width="13.33203125" style="92" customWidth="1"/>
    <col min="769" max="772" width="15.33203125" style="92" customWidth="1"/>
    <col min="773" max="773" width="19.109375" style="92" customWidth="1"/>
    <col min="774" max="774" width="17.6640625" style="92" customWidth="1"/>
    <col min="775" max="828" width="10.6640625" style="92" customWidth="1"/>
    <col min="829" max="997" width="11.5546875" style="92"/>
    <col min="998" max="998" width="16.44140625" style="92" customWidth="1"/>
    <col min="999" max="1005" width="13.5546875" style="92" customWidth="1"/>
    <col min="1006" max="1006" width="16.5546875" style="92" customWidth="1"/>
    <col min="1007" max="1007" width="14.88671875" style="92" customWidth="1"/>
    <col min="1008" max="1014" width="14.5546875" style="92" customWidth="1"/>
    <col min="1015" max="1017" width="13.33203125" style="92" customWidth="1"/>
    <col min="1018" max="1018" width="12.88671875" style="92" customWidth="1"/>
    <col min="1019" max="1022" width="13.33203125" style="92" customWidth="1"/>
    <col min="1023" max="1023" width="14.88671875" style="92" customWidth="1"/>
    <col min="1024" max="1024" width="13.33203125" style="92" customWidth="1"/>
    <col min="1025" max="1028" width="15.33203125" style="92" customWidth="1"/>
    <col min="1029" max="1029" width="19.109375" style="92" customWidth="1"/>
    <col min="1030" max="1030" width="17.6640625" style="92" customWidth="1"/>
    <col min="1031" max="1084" width="10.6640625" style="92" customWidth="1"/>
    <col min="1085" max="1253" width="11.5546875" style="92"/>
    <col min="1254" max="1254" width="16.44140625" style="92" customWidth="1"/>
    <col min="1255" max="1261" width="13.5546875" style="92" customWidth="1"/>
    <col min="1262" max="1262" width="16.5546875" style="92" customWidth="1"/>
    <col min="1263" max="1263" width="14.88671875" style="92" customWidth="1"/>
    <col min="1264" max="1270" width="14.5546875" style="92" customWidth="1"/>
    <col min="1271" max="1273" width="13.33203125" style="92" customWidth="1"/>
    <col min="1274" max="1274" width="12.88671875" style="92" customWidth="1"/>
    <col min="1275" max="1278" width="13.33203125" style="92" customWidth="1"/>
    <col min="1279" max="1279" width="14.88671875" style="92" customWidth="1"/>
    <col min="1280" max="1280" width="13.33203125" style="92" customWidth="1"/>
    <col min="1281" max="1284" width="15.33203125" style="92" customWidth="1"/>
    <col min="1285" max="1285" width="19.109375" style="92" customWidth="1"/>
    <col min="1286" max="1286" width="17.6640625" style="92" customWidth="1"/>
    <col min="1287" max="1340" width="10.6640625" style="92" customWidth="1"/>
    <col min="1341" max="1509" width="11.5546875" style="92"/>
    <col min="1510" max="1510" width="16.44140625" style="92" customWidth="1"/>
    <col min="1511" max="1517" width="13.5546875" style="92" customWidth="1"/>
    <col min="1518" max="1518" width="16.5546875" style="92" customWidth="1"/>
    <col min="1519" max="1519" width="14.88671875" style="92" customWidth="1"/>
    <col min="1520" max="1526" width="14.5546875" style="92" customWidth="1"/>
    <col min="1527" max="1529" width="13.33203125" style="92" customWidth="1"/>
    <col min="1530" max="1530" width="12.88671875" style="92" customWidth="1"/>
    <col min="1531" max="1534" width="13.33203125" style="92" customWidth="1"/>
    <col min="1535" max="1535" width="14.88671875" style="92" customWidth="1"/>
    <col min="1536" max="1536" width="13.33203125" style="92" customWidth="1"/>
    <col min="1537" max="1540" width="15.33203125" style="92" customWidth="1"/>
    <col min="1541" max="1541" width="19.109375" style="92" customWidth="1"/>
    <col min="1542" max="1542" width="17.6640625" style="92" customWidth="1"/>
    <col min="1543" max="1596" width="10.6640625" style="92" customWidth="1"/>
    <col min="1597" max="1765" width="11.5546875" style="92"/>
    <col min="1766" max="1766" width="16.44140625" style="92" customWidth="1"/>
    <col min="1767" max="1773" width="13.5546875" style="92" customWidth="1"/>
    <col min="1774" max="1774" width="16.5546875" style="92" customWidth="1"/>
    <col min="1775" max="1775" width="14.88671875" style="92" customWidth="1"/>
    <col min="1776" max="1782" width="14.5546875" style="92" customWidth="1"/>
    <col min="1783" max="1785" width="13.33203125" style="92" customWidth="1"/>
    <col min="1786" max="1786" width="12.88671875" style="92" customWidth="1"/>
    <col min="1787" max="1790" width="13.33203125" style="92" customWidth="1"/>
    <col min="1791" max="1791" width="14.88671875" style="92" customWidth="1"/>
    <col min="1792" max="1792" width="13.33203125" style="92" customWidth="1"/>
    <col min="1793" max="1796" width="15.33203125" style="92" customWidth="1"/>
    <col min="1797" max="1797" width="19.109375" style="92" customWidth="1"/>
    <col min="1798" max="1798" width="17.6640625" style="92" customWidth="1"/>
    <col min="1799" max="1852" width="10.6640625" style="92" customWidth="1"/>
    <col min="1853" max="2021" width="11.5546875" style="92"/>
    <col min="2022" max="2022" width="16.44140625" style="92" customWidth="1"/>
    <col min="2023" max="2029" width="13.5546875" style="92" customWidth="1"/>
    <col min="2030" max="2030" width="16.5546875" style="92" customWidth="1"/>
    <col min="2031" max="2031" width="14.88671875" style="92" customWidth="1"/>
    <col min="2032" max="2038" width="14.5546875" style="92" customWidth="1"/>
    <col min="2039" max="2041" width="13.33203125" style="92" customWidth="1"/>
    <col min="2042" max="2042" width="12.88671875" style="92" customWidth="1"/>
    <col min="2043" max="2046" width="13.33203125" style="92" customWidth="1"/>
    <col min="2047" max="2047" width="14.88671875" style="92" customWidth="1"/>
    <col min="2048" max="2048" width="13.33203125" style="92" customWidth="1"/>
    <col min="2049" max="2052" width="15.33203125" style="92" customWidth="1"/>
    <col min="2053" max="2053" width="19.109375" style="92" customWidth="1"/>
    <col min="2054" max="2054" width="17.6640625" style="92" customWidth="1"/>
    <col min="2055" max="2108" width="10.6640625" style="92" customWidth="1"/>
    <col min="2109" max="2277" width="11.5546875" style="92"/>
    <col min="2278" max="2278" width="16.44140625" style="92" customWidth="1"/>
    <col min="2279" max="2285" width="13.5546875" style="92" customWidth="1"/>
    <col min="2286" max="2286" width="16.5546875" style="92" customWidth="1"/>
    <col min="2287" max="2287" width="14.88671875" style="92" customWidth="1"/>
    <col min="2288" max="2294" width="14.5546875" style="92" customWidth="1"/>
    <col min="2295" max="2297" width="13.33203125" style="92" customWidth="1"/>
    <col min="2298" max="2298" width="12.88671875" style="92" customWidth="1"/>
    <col min="2299" max="2302" width="13.33203125" style="92" customWidth="1"/>
    <col min="2303" max="2303" width="14.88671875" style="92" customWidth="1"/>
    <col min="2304" max="2304" width="13.33203125" style="92" customWidth="1"/>
    <col min="2305" max="2308" width="15.33203125" style="92" customWidth="1"/>
    <col min="2309" max="2309" width="19.109375" style="92" customWidth="1"/>
    <col min="2310" max="2310" width="17.6640625" style="92" customWidth="1"/>
    <col min="2311" max="2364" width="10.6640625" style="92" customWidth="1"/>
    <col min="2365" max="2533" width="11.5546875" style="92"/>
    <col min="2534" max="2534" width="16.44140625" style="92" customWidth="1"/>
    <col min="2535" max="2541" width="13.5546875" style="92" customWidth="1"/>
    <col min="2542" max="2542" width="16.5546875" style="92" customWidth="1"/>
    <col min="2543" max="2543" width="14.88671875" style="92" customWidth="1"/>
    <col min="2544" max="2550" width="14.5546875" style="92" customWidth="1"/>
    <col min="2551" max="2553" width="13.33203125" style="92" customWidth="1"/>
    <col min="2554" max="2554" width="12.88671875" style="92" customWidth="1"/>
    <col min="2555" max="2558" width="13.33203125" style="92" customWidth="1"/>
    <col min="2559" max="2559" width="14.88671875" style="92" customWidth="1"/>
    <col min="2560" max="2560" width="13.33203125" style="92" customWidth="1"/>
    <col min="2561" max="2564" width="15.33203125" style="92" customWidth="1"/>
    <col min="2565" max="2565" width="19.109375" style="92" customWidth="1"/>
    <col min="2566" max="2566" width="17.6640625" style="92" customWidth="1"/>
    <col min="2567" max="2620" width="10.6640625" style="92" customWidth="1"/>
    <col min="2621" max="2789" width="11.5546875" style="92"/>
    <col min="2790" max="2790" width="16.44140625" style="92" customWidth="1"/>
    <col min="2791" max="2797" width="13.5546875" style="92" customWidth="1"/>
    <col min="2798" max="2798" width="16.5546875" style="92" customWidth="1"/>
    <col min="2799" max="2799" width="14.88671875" style="92" customWidth="1"/>
    <col min="2800" max="2806" width="14.5546875" style="92" customWidth="1"/>
    <col min="2807" max="2809" width="13.33203125" style="92" customWidth="1"/>
    <col min="2810" max="2810" width="12.88671875" style="92" customWidth="1"/>
    <col min="2811" max="2814" width="13.33203125" style="92" customWidth="1"/>
    <col min="2815" max="2815" width="14.88671875" style="92" customWidth="1"/>
    <col min="2816" max="2816" width="13.33203125" style="92" customWidth="1"/>
    <col min="2817" max="2820" width="15.33203125" style="92" customWidth="1"/>
    <col min="2821" max="2821" width="19.109375" style="92" customWidth="1"/>
    <col min="2822" max="2822" width="17.6640625" style="92" customWidth="1"/>
    <col min="2823" max="2876" width="10.6640625" style="92" customWidth="1"/>
    <col min="2877" max="3045" width="11.5546875" style="92"/>
    <col min="3046" max="3046" width="16.44140625" style="92" customWidth="1"/>
    <col min="3047" max="3053" width="13.5546875" style="92" customWidth="1"/>
    <col min="3054" max="3054" width="16.5546875" style="92" customWidth="1"/>
    <col min="3055" max="3055" width="14.88671875" style="92" customWidth="1"/>
    <col min="3056" max="3062" width="14.5546875" style="92" customWidth="1"/>
    <col min="3063" max="3065" width="13.33203125" style="92" customWidth="1"/>
    <col min="3066" max="3066" width="12.88671875" style="92" customWidth="1"/>
    <col min="3067" max="3070" width="13.33203125" style="92" customWidth="1"/>
    <col min="3071" max="3071" width="14.88671875" style="92" customWidth="1"/>
    <col min="3072" max="3072" width="13.33203125" style="92" customWidth="1"/>
    <col min="3073" max="3076" width="15.33203125" style="92" customWidth="1"/>
    <col min="3077" max="3077" width="19.109375" style="92" customWidth="1"/>
    <col min="3078" max="3078" width="17.6640625" style="92" customWidth="1"/>
    <col min="3079" max="3132" width="10.6640625" style="92" customWidth="1"/>
    <col min="3133" max="3301" width="11.5546875" style="92"/>
    <col min="3302" max="3302" width="16.44140625" style="92" customWidth="1"/>
    <col min="3303" max="3309" width="13.5546875" style="92" customWidth="1"/>
    <col min="3310" max="3310" width="16.5546875" style="92" customWidth="1"/>
    <col min="3311" max="3311" width="14.88671875" style="92" customWidth="1"/>
    <col min="3312" max="3318" width="14.5546875" style="92" customWidth="1"/>
    <col min="3319" max="3321" width="13.33203125" style="92" customWidth="1"/>
    <col min="3322" max="3322" width="12.88671875" style="92" customWidth="1"/>
    <col min="3323" max="3326" width="13.33203125" style="92" customWidth="1"/>
    <col min="3327" max="3327" width="14.88671875" style="92" customWidth="1"/>
    <col min="3328" max="3328" width="13.33203125" style="92" customWidth="1"/>
    <col min="3329" max="3332" width="15.33203125" style="92" customWidth="1"/>
    <col min="3333" max="3333" width="19.109375" style="92" customWidth="1"/>
    <col min="3334" max="3334" width="17.6640625" style="92" customWidth="1"/>
    <col min="3335" max="3388" width="10.6640625" style="92" customWidth="1"/>
    <col min="3389" max="3557" width="11.5546875" style="92"/>
    <col min="3558" max="3558" width="16.44140625" style="92" customWidth="1"/>
    <col min="3559" max="3565" width="13.5546875" style="92" customWidth="1"/>
    <col min="3566" max="3566" width="16.5546875" style="92" customWidth="1"/>
    <col min="3567" max="3567" width="14.88671875" style="92" customWidth="1"/>
    <col min="3568" max="3574" width="14.5546875" style="92" customWidth="1"/>
    <col min="3575" max="3577" width="13.33203125" style="92" customWidth="1"/>
    <col min="3578" max="3578" width="12.88671875" style="92" customWidth="1"/>
    <col min="3579" max="3582" width="13.33203125" style="92" customWidth="1"/>
    <col min="3583" max="3583" width="14.88671875" style="92" customWidth="1"/>
    <col min="3584" max="3584" width="13.33203125" style="92" customWidth="1"/>
    <col min="3585" max="3588" width="15.33203125" style="92" customWidth="1"/>
    <col min="3589" max="3589" width="19.109375" style="92" customWidth="1"/>
    <col min="3590" max="3590" width="17.6640625" style="92" customWidth="1"/>
    <col min="3591" max="3644" width="10.6640625" style="92" customWidth="1"/>
    <col min="3645" max="3813" width="11.5546875" style="92"/>
    <col min="3814" max="3814" width="16.44140625" style="92" customWidth="1"/>
    <col min="3815" max="3821" width="13.5546875" style="92" customWidth="1"/>
    <col min="3822" max="3822" width="16.5546875" style="92" customWidth="1"/>
    <col min="3823" max="3823" width="14.88671875" style="92" customWidth="1"/>
    <col min="3824" max="3830" width="14.5546875" style="92" customWidth="1"/>
    <col min="3831" max="3833" width="13.33203125" style="92" customWidth="1"/>
    <col min="3834" max="3834" width="12.88671875" style="92" customWidth="1"/>
    <col min="3835" max="3838" width="13.33203125" style="92" customWidth="1"/>
    <col min="3839" max="3839" width="14.88671875" style="92" customWidth="1"/>
    <col min="3840" max="3840" width="13.33203125" style="92" customWidth="1"/>
    <col min="3841" max="3844" width="15.33203125" style="92" customWidth="1"/>
    <col min="3845" max="3845" width="19.109375" style="92" customWidth="1"/>
    <col min="3846" max="3846" width="17.6640625" style="92" customWidth="1"/>
    <col min="3847" max="3900" width="10.6640625" style="92" customWidth="1"/>
    <col min="3901" max="4069" width="11.5546875" style="92"/>
    <col min="4070" max="4070" width="16.44140625" style="92" customWidth="1"/>
    <col min="4071" max="4077" width="13.5546875" style="92" customWidth="1"/>
    <col min="4078" max="4078" width="16.5546875" style="92" customWidth="1"/>
    <col min="4079" max="4079" width="14.88671875" style="92" customWidth="1"/>
    <col min="4080" max="4086" width="14.5546875" style="92" customWidth="1"/>
    <col min="4087" max="4089" width="13.33203125" style="92" customWidth="1"/>
    <col min="4090" max="4090" width="12.88671875" style="92" customWidth="1"/>
    <col min="4091" max="4094" width="13.33203125" style="92" customWidth="1"/>
    <col min="4095" max="4095" width="14.88671875" style="92" customWidth="1"/>
    <col min="4096" max="4096" width="13.33203125" style="92" customWidth="1"/>
    <col min="4097" max="4100" width="15.33203125" style="92" customWidth="1"/>
    <col min="4101" max="4101" width="19.109375" style="92" customWidth="1"/>
    <col min="4102" max="4102" width="17.6640625" style="92" customWidth="1"/>
    <col min="4103" max="4156" width="10.6640625" style="92" customWidth="1"/>
    <col min="4157" max="4325" width="11.5546875" style="92"/>
    <col min="4326" max="4326" width="16.44140625" style="92" customWidth="1"/>
    <col min="4327" max="4333" width="13.5546875" style="92" customWidth="1"/>
    <col min="4334" max="4334" width="16.5546875" style="92" customWidth="1"/>
    <col min="4335" max="4335" width="14.88671875" style="92" customWidth="1"/>
    <col min="4336" max="4342" width="14.5546875" style="92" customWidth="1"/>
    <col min="4343" max="4345" width="13.33203125" style="92" customWidth="1"/>
    <col min="4346" max="4346" width="12.88671875" style="92" customWidth="1"/>
    <col min="4347" max="4350" width="13.33203125" style="92" customWidth="1"/>
    <col min="4351" max="4351" width="14.88671875" style="92" customWidth="1"/>
    <col min="4352" max="4352" width="13.33203125" style="92" customWidth="1"/>
    <col min="4353" max="4356" width="15.33203125" style="92" customWidth="1"/>
    <col min="4357" max="4357" width="19.109375" style="92" customWidth="1"/>
    <col min="4358" max="4358" width="17.6640625" style="92" customWidth="1"/>
    <col min="4359" max="4412" width="10.6640625" style="92" customWidth="1"/>
    <col min="4413" max="4581" width="11.5546875" style="92"/>
    <col min="4582" max="4582" width="16.44140625" style="92" customWidth="1"/>
    <col min="4583" max="4589" width="13.5546875" style="92" customWidth="1"/>
    <col min="4590" max="4590" width="16.5546875" style="92" customWidth="1"/>
    <col min="4591" max="4591" width="14.88671875" style="92" customWidth="1"/>
    <col min="4592" max="4598" width="14.5546875" style="92" customWidth="1"/>
    <col min="4599" max="4601" width="13.33203125" style="92" customWidth="1"/>
    <col min="4602" max="4602" width="12.88671875" style="92" customWidth="1"/>
    <col min="4603" max="4606" width="13.33203125" style="92" customWidth="1"/>
    <col min="4607" max="4607" width="14.88671875" style="92" customWidth="1"/>
    <col min="4608" max="4608" width="13.33203125" style="92" customWidth="1"/>
    <col min="4609" max="4612" width="15.33203125" style="92" customWidth="1"/>
    <col min="4613" max="4613" width="19.109375" style="92" customWidth="1"/>
    <col min="4614" max="4614" width="17.6640625" style="92" customWidth="1"/>
    <col min="4615" max="4668" width="10.6640625" style="92" customWidth="1"/>
    <col min="4669" max="4837" width="11.5546875" style="92"/>
    <col min="4838" max="4838" width="16.44140625" style="92" customWidth="1"/>
    <col min="4839" max="4845" width="13.5546875" style="92" customWidth="1"/>
    <col min="4846" max="4846" width="16.5546875" style="92" customWidth="1"/>
    <col min="4847" max="4847" width="14.88671875" style="92" customWidth="1"/>
    <col min="4848" max="4854" width="14.5546875" style="92" customWidth="1"/>
    <col min="4855" max="4857" width="13.33203125" style="92" customWidth="1"/>
    <col min="4858" max="4858" width="12.88671875" style="92" customWidth="1"/>
    <col min="4859" max="4862" width="13.33203125" style="92" customWidth="1"/>
    <col min="4863" max="4863" width="14.88671875" style="92" customWidth="1"/>
    <col min="4864" max="4864" width="13.33203125" style="92" customWidth="1"/>
    <col min="4865" max="4868" width="15.33203125" style="92" customWidth="1"/>
    <col min="4869" max="4869" width="19.109375" style="92" customWidth="1"/>
    <col min="4870" max="4870" width="17.6640625" style="92" customWidth="1"/>
    <col min="4871" max="4924" width="10.6640625" style="92" customWidth="1"/>
    <col min="4925" max="5093" width="11.5546875" style="92"/>
    <col min="5094" max="5094" width="16.44140625" style="92" customWidth="1"/>
    <col min="5095" max="5101" width="13.5546875" style="92" customWidth="1"/>
    <col min="5102" max="5102" width="16.5546875" style="92" customWidth="1"/>
    <col min="5103" max="5103" width="14.88671875" style="92" customWidth="1"/>
    <col min="5104" max="5110" width="14.5546875" style="92" customWidth="1"/>
    <col min="5111" max="5113" width="13.33203125" style="92" customWidth="1"/>
    <col min="5114" max="5114" width="12.88671875" style="92" customWidth="1"/>
    <col min="5115" max="5118" width="13.33203125" style="92" customWidth="1"/>
    <col min="5119" max="5119" width="14.88671875" style="92" customWidth="1"/>
    <col min="5120" max="5120" width="13.33203125" style="92" customWidth="1"/>
    <col min="5121" max="5124" width="15.33203125" style="92" customWidth="1"/>
    <col min="5125" max="5125" width="19.109375" style="92" customWidth="1"/>
    <col min="5126" max="5126" width="17.6640625" style="92" customWidth="1"/>
    <col min="5127" max="5180" width="10.6640625" style="92" customWidth="1"/>
    <col min="5181" max="5349" width="11.5546875" style="92"/>
    <col min="5350" max="5350" width="16.44140625" style="92" customWidth="1"/>
    <col min="5351" max="5357" width="13.5546875" style="92" customWidth="1"/>
    <col min="5358" max="5358" width="16.5546875" style="92" customWidth="1"/>
    <col min="5359" max="5359" width="14.88671875" style="92" customWidth="1"/>
    <col min="5360" max="5366" width="14.5546875" style="92" customWidth="1"/>
    <col min="5367" max="5369" width="13.33203125" style="92" customWidth="1"/>
    <col min="5370" max="5370" width="12.88671875" style="92" customWidth="1"/>
    <col min="5371" max="5374" width="13.33203125" style="92" customWidth="1"/>
    <col min="5375" max="5375" width="14.88671875" style="92" customWidth="1"/>
    <col min="5376" max="5376" width="13.33203125" style="92" customWidth="1"/>
    <col min="5377" max="5380" width="15.33203125" style="92" customWidth="1"/>
    <col min="5381" max="5381" width="19.109375" style="92" customWidth="1"/>
    <col min="5382" max="5382" width="17.6640625" style="92" customWidth="1"/>
    <col min="5383" max="5436" width="10.6640625" style="92" customWidth="1"/>
    <col min="5437" max="5605" width="11.5546875" style="92"/>
    <col min="5606" max="5606" width="16.44140625" style="92" customWidth="1"/>
    <col min="5607" max="5613" width="13.5546875" style="92" customWidth="1"/>
    <col min="5614" max="5614" width="16.5546875" style="92" customWidth="1"/>
    <col min="5615" max="5615" width="14.88671875" style="92" customWidth="1"/>
    <col min="5616" max="5622" width="14.5546875" style="92" customWidth="1"/>
    <col min="5623" max="5625" width="13.33203125" style="92" customWidth="1"/>
    <col min="5626" max="5626" width="12.88671875" style="92" customWidth="1"/>
    <col min="5627" max="5630" width="13.33203125" style="92" customWidth="1"/>
    <col min="5631" max="5631" width="14.88671875" style="92" customWidth="1"/>
    <col min="5632" max="5632" width="13.33203125" style="92" customWidth="1"/>
    <col min="5633" max="5636" width="15.33203125" style="92" customWidth="1"/>
    <col min="5637" max="5637" width="19.109375" style="92" customWidth="1"/>
    <col min="5638" max="5638" width="17.6640625" style="92" customWidth="1"/>
    <col min="5639" max="5692" width="10.6640625" style="92" customWidth="1"/>
    <col min="5693" max="5861" width="11.5546875" style="92"/>
    <col min="5862" max="5862" width="16.44140625" style="92" customWidth="1"/>
    <col min="5863" max="5869" width="13.5546875" style="92" customWidth="1"/>
    <col min="5870" max="5870" width="16.5546875" style="92" customWidth="1"/>
    <col min="5871" max="5871" width="14.88671875" style="92" customWidth="1"/>
    <col min="5872" max="5878" width="14.5546875" style="92" customWidth="1"/>
    <col min="5879" max="5881" width="13.33203125" style="92" customWidth="1"/>
    <col min="5882" max="5882" width="12.88671875" style="92" customWidth="1"/>
    <col min="5883" max="5886" width="13.33203125" style="92" customWidth="1"/>
    <col min="5887" max="5887" width="14.88671875" style="92" customWidth="1"/>
    <col min="5888" max="5888" width="13.33203125" style="92" customWidth="1"/>
    <col min="5889" max="5892" width="15.33203125" style="92" customWidth="1"/>
    <col min="5893" max="5893" width="19.109375" style="92" customWidth="1"/>
    <col min="5894" max="5894" width="17.6640625" style="92" customWidth="1"/>
    <col min="5895" max="5948" width="10.6640625" style="92" customWidth="1"/>
    <col min="5949" max="6117" width="11.5546875" style="92"/>
    <col min="6118" max="6118" width="16.44140625" style="92" customWidth="1"/>
    <col min="6119" max="6125" width="13.5546875" style="92" customWidth="1"/>
    <col min="6126" max="6126" width="16.5546875" style="92" customWidth="1"/>
    <col min="6127" max="6127" width="14.88671875" style="92" customWidth="1"/>
    <col min="6128" max="6134" width="14.5546875" style="92" customWidth="1"/>
    <col min="6135" max="6137" width="13.33203125" style="92" customWidth="1"/>
    <col min="6138" max="6138" width="12.88671875" style="92" customWidth="1"/>
    <col min="6139" max="6142" width="13.33203125" style="92" customWidth="1"/>
    <col min="6143" max="6143" width="14.88671875" style="92" customWidth="1"/>
    <col min="6144" max="6144" width="13.33203125" style="92" customWidth="1"/>
    <col min="6145" max="6148" width="15.33203125" style="92" customWidth="1"/>
    <col min="6149" max="6149" width="19.109375" style="92" customWidth="1"/>
    <col min="6150" max="6150" width="17.6640625" style="92" customWidth="1"/>
    <col min="6151" max="6204" width="10.6640625" style="92" customWidth="1"/>
    <col min="6205" max="6373" width="11.5546875" style="92"/>
    <col min="6374" max="6374" width="16.44140625" style="92" customWidth="1"/>
    <col min="6375" max="6381" width="13.5546875" style="92" customWidth="1"/>
    <col min="6382" max="6382" width="16.5546875" style="92" customWidth="1"/>
    <col min="6383" max="6383" width="14.88671875" style="92" customWidth="1"/>
    <col min="6384" max="6390" width="14.5546875" style="92" customWidth="1"/>
    <col min="6391" max="6393" width="13.33203125" style="92" customWidth="1"/>
    <col min="6394" max="6394" width="12.88671875" style="92" customWidth="1"/>
    <col min="6395" max="6398" width="13.33203125" style="92" customWidth="1"/>
    <col min="6399" max="6399" width="14.88671875" style="92" customWidth="1"/>
    <col min="6400" max="6400" width="13.33203125" style="92" customWidth="1"/>
    <col min="6401" max="6404" width="15.33203125" style="92" customWidth="1"/>
    <col min="6405" max="6405" width="19.109375" style="92" customWidth="1"/>
    <col min="6406" max="6406" width="17.6640625" style="92" customWidth="1"/>
    <col min="6407" max="6460" width="10.6640625" style="92" customWidth="1"/>
    <col min="6461" max="6629" width="11.5546875" style="92"/>
    <col min="6630" max="6630" width="16.44140625" style="92" customWidth="1"/>
    <col min="6631" max="6637" width="13.5546875" style="92" customWidth="1"/>
    <col min="6638" max="6638" width="16.5546875" style="92" customWidth="1"/>
    <col min="6639" max="6639" width="14.88671875" style="92" customWidth="1"/>
    <col min="6640" max="6646" width="14.5546875" style="92" customWidth="1"/>
    <col min="6647" max="6649" width="13.33203125" style="92" customWidth="1"/>
    <col min="6650" max="6650" width="12.88671875" style="92" customWidth="1"/>
    <col min="6651" max="6654" width="13.33203125" style="92" customWidth="1"/>
    <col min="6655" max="6655" width="14.88671875" style="92" customWidth="1"/>
    <col min="6656" max="6656" width="13.33203125" style="92" customWidth="1"/>
    <col min="6657" max="6660" width="15.33203125" style="92" customWidth="1"/>
    <col min="6661" max="6661" width="19.109375" style="92" customWidth="1"/>
    <col min="6662" max="6662" width="17.6640625" style="92" customWidth="1"/>
    <col min="6663" max="6716" width="10.6640625" style="92" customWidth="1"/>
    <col min="6717" max="6885" width="11.5546875" style="92"/>
    <col min="6886" max="6886" width="16.44140625" style="92" customWidth="1"/>
    <col min="6887" max="6893" width="13.5546875" style="92" customWidth="1"/>
    <col min="6894" max="6894" width="16.5546875" style="92" customWidth="1"/>
    <col min="6895" max="6895" width="14.88671875" style="92" customWidth="1"/>
    <col min="6896" max="6902" width="14.5546875" style="92" customWidth="1"/>
    <col min="6903" max="6905" width="13.33203125" style="92" customWidth="1"/>
    <col min="6906" max="6906" width="12.88671875" style="92" customWidth="1"/>
    <col min="6907" max="6910" width="13.33203125" style="92" customWidth="1"/>
    <col min="6911" max="6911" width="14.88671875" style="92" customWidth="1"/>
    <col min="6912" max="6912" width="13.33203125" style="92" customWidth="1"/>
    <col min="6913" max="6916" width="15.33203125" style="92" customWidth="1"/>
    <col min="6917" max="6917" width="19.109375" style="92" customWidth="1"/>
    <col min="6918" max="6918" width="17.6640625" style="92" customWidth="1"/>
    <col min="6919" max="6972" width="10.6640625" style="92" customWidth="1"/>
    <col min="6973" max="7141" width="11.5546875" style="92"/>
    <col min="7142" max="7142" width="16.44140625" style="92" customWidth="1"/>
    <col min="7143" max="7149" width="13.5546875" style="92" customWidth="1"/>
    <col min="7150" max="7150" width="16.5546875" style="92" customWidth="1"/>
    <col min="7151" max="7151" width="14.88671875" style="92" customWidth="1"/>
    <col min="7152" max="7158" width="14.5546875" style="92" customWidth="1"/>
    <col min="7159" max="7161" width="13.33203125" style="92" customWidth="1"/>
    <col min="7162" max="7162" width="12.88671875" style="92" customWidth="1"/>
    <col min="7163" max="7166" width="13.33203125" style="92" customWidth="1"/>
    <col min="7167" max="7167" width="14.88671875" style="92" customWidth="1"/>
    <col min="7168" max="7168" width="13.33203125" style="92" customWidth="1"/>
    <col min="7169" max="7172" width="15.33203125" style="92" customWidth="1"/>
    <col min="7173" max="7173" width="19.109375" style="92" customWidth="1"/>
    <col min="7174" max="7174" width="17.6640625" style="92" customWidth="1"/>
    <col min="7175" max="7228" width="10.6640625" style="92" customWidth="1"/>
    <col min="7229" max="7397" width="11.5546875" style="92"/>
    <col min="7398" max="7398" width="16.44140625" style="92" customWidth="1"/>
    <col min="7399" max="7405" width="13.5546875" style="92" customWidth="1"/>
    <col min="7406" max="7406" width="16.5546875" style="92" customWidth="1"/>
    <col min="7407" max="7407" width="14.88671875" style="92" customWidth="1"/>
    <col min="7408" max="7414" width="14.5546875" style="92" customWidth="1"/>
    <col min="7415" max="7417" width="13.33203125" style="92" customWidth="1"/>
    <col min="7418" max="7418" width="12.88671875" style="92" customWidth="1"/>
    <col min="7419" max="7422" width="13.33203125" style="92" customWidth="1"/>
    <col min="7423" max="7423" width="14.88671875" style="92" customWidth="1"/>
    <col min="7424" max="7424" width="13.33203125" style="92" customWidth="1"/>
    <col min="7425" max="7428" width="15.33203125" style="92" customWidth="1"/>
    <col min="7429" max="7429" width="19.109375" style="92" customWidth="1"/>
    <col min="7430" max="7430" width="17.6640625" style="92" customWidth="1"/>
    <col min="7431" max="7484" width="10.6640625" style="92" customWidth="1"/>
    <col min="7485" max="7653" width="11.5546875" style="92"/>
    <col min="7654" max="7654" width="16.44140625" style="92" customWidth="1"/>
    <col min="7655" max="7661" width="13.5546875" style="92" customWidth="1"/>
    <col min="7662" max="7662" width="16.5546875" style="92" customWidth="1"/>
    <col min="7663" max="7663" width="14.88671875" style="92" customWidth="1"/>
    <col min="7664" max="7670" width="14.5546875" style="92" customWidth="1"/>
    <col min="7671" max="7673" width="13.33203125" style="92" customWidth="1"/>
    <col min="7674" max="7674" width="12.88671875" style="92" customWidth="1"/>
    <col min="7675" max="7678" width="13.33203125" style="92" customWidth="1"/>
    <col min="7679" max="7679" width="14.88671875" style="92" customWidth="1"/>
    <col min="7680" max="7680" width="13.33203125" style="92" customWidth="1"/>
    <col min="7681" max="7684" width="15.33203125" style="92" customWidth="1"/>
    <col min="7685" max="7685" width="19.109375" style="92" customWidth="1"/>
    <col min="7686" max="7686" width="17.6640625" style="92" customWidth="1"/>
    <col min="7687" max="7740" width="10.6640625" style="92" customWidth="1"/>
    <col min="7741" max="7909" width="11.5546875" style="92"/>
    <col min="7910" max="7910" width="16.44140625" style="92" customWidth="1"/>
    <col min="7911" max="7917" width="13.5546875" style="92" customWidth="1"/>
    <col min="7918" max="7918" width="16.5546875" style="92" customWidth="1"/>
    <col min="7919" max="7919" width="14.88671875" style="92" customWidth="1"/>
    <col min="7920" max="7926" width="14.5546875" style="92" customWidth="1"/>
    <col min="7927" max="7929" width="13.33203125" style="92" customWidth="1"/>
    <col min="7930" max="7930" width="12.88671875" style="92" customWidth="1"/>
    <col min="7931" max="7934" width="13.33203125" style="92" customWidth="1"/>
    <col min="7935" max="7935" width="14.88671875" style="92" customWidth="1"/>
    <col min="7936" max="7936" width="13.33203125" style="92" customWidth="1"/>
    <col min="7937" max="7940" width="15.33203125" style="92" customWidth="1"/>
    <col min="7941" max="7941" width="19.109375" style="92" customWidth="1"/>
    <col min="7942" max="7942" width="17.6640625" style="92" customWidth="1"/>
    <col min="7943" max="7996" width="10.6640625" style="92" customWidth="1"/>
    <col min="7997" max="8165" width="11.5546875" style="92"/>
    <col min="8166" max="8166" width="16.44140625" style="92" customWidth="1"/>
    <col min="8167" max="8173" width="13.5546875" style="92" customWidth="1"/>
    <col min="8174" max="8174" width="16.5546875" style="92" customWidth="1"/>
    <col min="8175" max="8175" width="14.88671875" style="92" customWidth="1"/>
    <col min="8176" max="8182" width="14.5546875" style="92" customWidth="1"/>
    <col min="8183" max="8185" width="13.33203125" style="92" customWidth="1"/>
    <col min="8186" max="8186" width="12.88671875" style="92" customWidth="1"/>
    <col min="8187" max="8190" width="13.33203125" style="92" customWidth="1"/>
    <col min="8191" max="8191" width="14.88671875" style="92" customWidth="1"/>
    <col min="8192" max="8192" width="13.33203125" style="92" customWidth="1"/>
    <col min="8193" max="8196" width="15.33203125" style="92" customWidth="1"/>
    <col min="8197" max="8197" width="19.109375" style="92" customWidth="1"/>
    <col min="8198" max="8198" width="17.6640625" style="92" customWidth="1"/>
    <col min="8199" max="8252" width="10.6640625" style="92" customWidth="1"/>
    <col min="8253" max="8421" width="11.5546875" style="92"/>
    <col min="8422" max="8422" width="16.44140625" style="92" customWidth="1"/>
    <col min="8423" max="8429" width="13.5546875" style="92" customWidth="1"/>
    <col min="8430" max="8430" width="16.5546875" style="92" customWidth="1"/>
    <col min="8431" max="8431" width="14.88671875" style="92" customWidth="1"/>
    <col min="8432" max="8438" width="14.5546875" style="92" customWidth="1"/>
    <col min="8439" max="8441" width="13.33203125" style="92" customWidth="1"/>
    <col min="8442" max="8442" width="12.88671875" style="92" customWidth="1"/>
    <col min="8443" max="8446" width="13.33203125" style="92" customWidth="1"/>
    <col min="8447" max="8447" width="14.88671875" style="92" customWidth="1"/>
    <col min="8448" max="8448" width="13.33203125" style="92" customWidth="1"/>
    <col min="8449" max="8452" width="15.33203125" style="92" customWidth="1"/>
    <col min="8453" max="8453" width="19.109375" style="92" customWidth="1"/>
    <col min="8454" max="8454" width="17.6640625" style="92" customWidth="1"/>
    <col min="8455" max="8508" width="10.6640625" style="92" customWidth="1"/>
    <col min="8509" max="8677" width="11.5546875" style="92"/>
    <col min="8678" max="8678" width="16.44140625" style="92" customWidth="1"/>
    <col min="8679" max="8685" width="13.5546875" style="92" customWidth="1"/>
    <col min="8686" max="8686" width="16.5546875" style="92" customWidth="1"/>
    <col min="8687" max="8687" width="14.88671875" style="92" customWidth="1"/>
    <col min="8688" max="8694" width="14.5546875" style="92" customWidth="1"/>
    <col min="8695" max="8697" width="13.33203125" style="92" customWidth="1"/>
    <col min="8698" max="8698" width="12.88671875" style="92" customWidth="1"/>
    <col min="8699" max="8702" width="13.33203125" style="92" customWidth="1"/>
    <col min="8703" max="8703" width="14.88671875" style="92" customWidth="1"/>
    <col min="8704" max="8704" width="13.33203125" style="92" customWidth="1"/>
    <col min="8705" max="8708" width="15.33203125" style="92" customWidth="1"/>
    <col min="8709" max="8709" width="19.109375" style="92" customWidth="1"/>
    <col min="8710" max="8710" width="17.6640625" style="92" customWidth="1"/>
    <col min="8711" max="8764" width="10.6640625" style="92" customWidth="1"/>
    <col min="8765" max="8933" width="11.5546875" style="92"/>
    <col min="8934" max="8934" width="16.44140625" style="92" customWidth="1"/>
    <col min="8935" max="8941" width="13.5546875" style="92" customWidth="1"/>
    <col min="8942" max="8942" width="16.5546875" style="92" customWidth="1"/>
    <col min="8943" max="8943" width="14.88671875" style="92" customWidth="1"/>
    <col min="8944" max="8950" width="14.5546875" style="92" customWidth="1"/>
    <col min="8951" max="8953" width="13.33203125" style="92" customWidth="1"/>
    <col min="8954" max="8954" width="12.88671875" style="92" customWidth="1"/>
    <col min="8955" max="8958" width="13.33203125" style="92" customWidth="1"/>
    <col min="8959" max="8959" width="14.88671875" style="92" customWidth="1"/>
    <col min="8960" max="8960" width="13.33203125" style="92" customWidth="1"/>
    <col min="8961" max="8964" width="15.33203125" style="92" customWidth="1"/>
    <col min="8965" max="8965" width="19.109375" style="92" customWidth="1"/>
    <col min="8966" max="8966" width="17.6640625" style="92" customWidth="1"/>
    <col min="8967" max="9020" width="10.6640625" style="92" customWidth="1"/>
    <col min="9021" max="9189" width="11.5546875" style="92"/>
    <col min="9190" max="9190" width="16.44140625" style="92" customWidth="1"/>
    <col min="9191" max="9197" width="13.5546875" style="92" customWidth="1"/>
    <col min="9198" max="9198" width="16.5546875" style="92" customWidth="1"/>
    <col min="9199" max="9199" width="14.88671875" style="92" customWidth="1"/>
    <col min="9200" max="9206" width="14.5546875" style="92" customWidth="1"/>
    <col min="9207" max="9209" width="13.33203125" style="92" customWidth="1"/>
    <col min="9210" max="9210" width="12.88671875" style="92" customWidth="1"/>
    <col min="9211" max="9214" width="13.33203125" style="92" customWidth="1"/>
    <col min="9215" max="9215" width="14.88671875" style="92" customWidth="1"/>
    <col min="9216" max="9216" width="13.33203125" style="92" customWidth="1"/>
    <col min="9217" max="9220" width="15.33203125" style="92" customWidth="1"/>
    <col min="9221" max="9221" width="19.109375" style="92" customWidth="1"/>
    <col min="9222" max="9222" width="17.6640625" style="92" customWidth="1"/>
    <col min="9223" max="9276" width="10.6640625" style="92" customWidth="1"/>
    <col min="9277" max="9445" width="11.5546875" style="92"/>
    <col min="9446" max="9446" width="16.44140625" style="92" customWidth="1"/>
    <col min="9447" max="9453" width="13.5546875" style="92" customWidth="1"/>
    <col min="9454" max="9454" width="16.5546875" style="92" customWidth="1"/>
    <col min="9455" max="9455" width="14.88671875" style="92" customWidth="1"/>
    <col min="9456" max="9462" width="14.5546875" style="92" customWidth="1"/>
    <col min="9463" max="9465" width="13.33203125" style="92" customWidth="1"/>
    <col min="9466" max="9466" width="12.88671875" style="92" customWidth="1"/>
    <col min="9467" max="9470" width="13.33203125" style="92" customWidth="1"/>
    <col min="9471" max="9471" width="14.88671875" style="92" customWidth="1"/>
    <col min="9472" max="9472" width="13.33203125" style="92" customWidth="1"/>
    <col min="9473" max="9476" width="15.33203125" style="92" customWidth="1"/>
    <col min="9477" max="9477" width="19.109375" style="92" customWidth="1"/>
    <col min="9478" max="9478" width="17.6640625" style="92" customWidth="1"/>
    <col min="9479" max="9532" width="10.6640625" style="92" customWidth="1"/>
    <col min="9533" max="9701" width="11.5546875" style="92"/>
    <col min="9702" max="9702" width="16.44140625" style="92" customWidth="1"/>
    <col min="9703" max="9709" width="13.5546875" style="92" customWidth="1"/>
    <col min="9710" max="9710" width="16.5546875" style="92" customWidth="1"/>
    <col min="9711" max="9711" width="14.88671875" style="92" customWidth="1"/>
    <col min="9712" max="9718" width="14.5546875" style="92" customWidth="1"/>
    <col min="9719" max="9721" width="13.33203125" style="92" customWidth="1"/>
    <col min="9722" max="9722" width="12.88671875" style="92" customWidth="1"/>
    <col min="9723" max="9726" width="13.33203125" style="92" customWidth="1"/>
    <col min="9727" max="9727" width="14.88671875" style="92" customWidth="1"/>
    <col min="9728" max="9728" width="13.33203125" style="92" customWidth="1"/>
    <col min="9729" max="9732" width="15.33203125" style="92" customWidth="1"/>
    <col min="9733" max="9733" width="19.109375" style="92" customWidth="1"/>
    <col min="9734" max="9734" width="17.6640625" style="92" customWidth="1"/>
    <col min="9735" max="9788" width="10.6640625" style="92" customWidth="1"/>
    <col min="9789" max="9957" width="11.5546875" style="92"/>
    <col min="9958" max="9958" width="16.44140625" style="92" customWidth="1"/>
    <col min="9959" max="9965" width="13.5546875" style="92" customWidth="1"/>
    <col min="9966" max="9966" width="16.5546875" style="92" customWidth="1"/>
    <col min="9967" max="9967" width="14.88671875" style="92" customWidth="1"/>
    <col min="9968" max="9974" width="14.5546875" style="92" customWidth="1"/>
    <col min="9975" max="9977" width="13.33203125" style="92" customWidth="1"/>
    <col min="9978" max="9978" width="12.88671875" style="92" customWidth="1"/>
    <col min="9979" max="9982" width="13.33203125" style="92" customWidth="1"/>
    <col min="9983" max="9983" width="14.88671875" style="92" customWidth="1"/>
    <col min="9984" max="9984" width="13.33203125" style="92" customWidth="1"/>
    <col min="9985" max="9988" width="15.33203125" style="92" customWidth="1"/>
    <col min="9989" max="9989" width="19.109375" style="92" customWidth="1"/>
    <col min="9990" max="9990" width="17.6640625" style="92" customWidth="1"/>
    <col min="9991" max="10044" width="10.6640625" style="92" customWidth="1"/>
    <col min="10045" max="10213" width="11.5546875" style="92"/>
    <col min="10214" max="10214" width="16.44140625" style="92" customWidth="1"/>
    <col min="10215" max="10221" width="13.5546875" style="92" customWidth="1"/>
    <col min="10222" max="10222" width="16.5546875" style="92" customWidth="1"/>
    <col min="10223" max="10223" width="14.88671875" style="92" customWidth="1"/>
    <col min="10224" max="10230" width="14.5546875" style="92" customWidth="1"/>
    <col min="10231" max="10233" width="13.33203125" style="92" customWidth="1"/>
    <col min="10234" max="10234" width="12.88671875" style="92" customWidth="1"/>
    <col min="10235" max="10238" width="13.33203125" style="92" customWidth="1"/>
    <col min="10239" max="10239" width="14.88671875" style="92" customWidth="1"/>
    <col min="10240" max="10240" width="13.33203125" style="92" customWidth="1"/>
    <col min="10241" max="10244" width="15.33203125" style="92" customWidth="1"/>
    <col min="10245" max="10245" width="19.109375" style="92" customWidth="1"/>
    <col min="10246" max="10246" width="17.6640625" style="92" customWidth="1"/>
    <col min="10247" max="10300" width="10.6640625" style="92" customWidth="1"/>
    <col min="10301" max="10469" width="11.5546875" style="92"/>
    <col min="10470" max="10470" width="16.44140625" style="92" customWidth="1"/>
    <col min="10471" max="10477" width="13.5546875" style="92" customWidth="1"/>
    <col min="10478" max="10478" width="16.5546875" style="92" customWidth="1"/>
    <col min="10479" max="10479" width="14.88671875" style="92" customWidth="1"/>
    <col min="10480" max="10486" width="14.5546875" style="92" customWidth="1"/>
    <col min="10487" max="10489" width="13.33203125" style="92" customWidth="1"/>
    <col min="10490" max="10490" width="12.88671875" style="92" customWidth="1"/>
    <col min="10491" max="10494" width="13.33203125" style="92" customWidth="1"/>
    <col min="10495" max="10495" width="14.88671875" style="92" customWidth="1"/>
    <col min="10496" max="10496" width="13.33203125" style="92" customWidth="1"/>
    <col min="10497" max="10500" width="15.33203125" style="92" customWidth="1"/>
    <col min="10501" max="10501" width="19.109375" style="92" customWidth="1"/>
    <col min="10502" max="10502" width="17.6640625" style="92" customWidth="1"/>
    <col min="10503" max="10556" width="10.6640625" style="92" customWidth="1"/>
    <col min="10557" max="10725" width="11.5546875" style="92"/>
    <col min="10726" max="10726" width="16.44140625" style="92" customWidth="1"/>
    <col min="10727" max="10733" width="13.5546875" style="92" customWidth="1"/>
    <col min="10734" max="10734" width="16.5546875" style="92" customWidth="1"/>
    <col min="10735" max="10735" width="14.88671875" style="92" customWidth="1"/>
    <col min="10736" max="10742" width="14.5546875" style="92" customWidth="1"/>
    <col min="10743" max="10745" width="13.33203125" style="92" customWidth="1"/>
    <col min="10746" max="10746" width="12.88671875" style="92" customWidth="1"/>
    <col min="10747" max="10750" width="13.33203125" style="92" customWidth="1"/>
    <col min="10751" max="10751" width="14.88671875" style="92" customWidth="1"/>
    <col min="10752" max="10752" width="13.33203125" style="92" customWidth="1"/>
    <col min="10753" max="10756" width="15.33203125" style="92" customWidth="1"/>
    <col min="10757" max="10757" width="19.109375" style="92" customWidth="1"/>
    <col min="10758" max="10758" width="17.6640625" style="92" customWidth="1"/>
    <col min="10759" max="10812" width="10.6640625" style="92" customWidth="1"/>
    <col min="10813" max="10981" width="11.5546875" style="92"/>
    <col min="10982" max="10982" width="16.44140625" style="92" customWidth="1"/>
    <col min="10983" max="10989" width="13.5546875" style="92" customWidth="1"/>
    <col min="10990" max="10990" width="16.5546875" style="92" customWidth="1"/>
    <col min="10991" max="10991" width="14.88671875" style="92" customWidth="1"/>
    <col min="10992" max="10998" width="14.5546875" style="92" customWidth="1"/>
    <col min="10999" max="11001" width="13.33203125" style="92" customWidth="1"/>
    <col min="11002" max="11002" width="12.88671875" style="92" customWidth="1"/>
    <col min="11003" max="11006" width="13.33203125" style="92" customWidth="1"/>
    <col min="11007" max="11007" width="14.88671875" style="92" customWidth="1"/>
    <col min="11008" max="11008" width="13.33203125" style="92" customWidth="1"/>
    <col min="11009" max="11012" width="15.33203125" style="92" customWidth="1"/>
    <col min="11013" max="11013" width="19.109375" style="92" customWidth="1"/>
    <col min="11014" max="11014" width="17.6640625" style="92" customWidth="1"/>
    <col min="11015" max="11068" width="10.6640625" style="92" customWidth="1"/>
    <col min="11069" max="11237" width="11.5546875" style="92"/>
    <col min="11238" max="11238" width="16.44140625" style="92" customWidth="1"/>
    <col min="11239" max="11245" width="13.5546875" style="92" customWidth="1"/>
    <col min="11246" max="11246" width="16.5546875" style="92" customWidth="1"/>
    <col min="11247" max="11247" width="14.88671875" style="92" customWidth="1"/>
    <col min="11248" max="11254" width="14.5546875" style="92" customWidth="1"/>
    <col min="11255" max="11257" width="13.33203125" style="92" customWidth="1"/>
    <col min="11258" max="11258" width="12.88671875" style="92" customWidth="1"/>
    <col min="11259" max="11262" width="13.33203125" style="92" customWidth="1"/>
    <col min="11263" max="11263" width="14.88671875" style="92" customWidth="1"/>
    <col min="11264" max="11264" width="13.33203125" style="92" customWidth="1"/>
    <col min="11265" max="11268" width="15.33203125" style="92" customWidth="1"/>
    <col min="11269" max="11269" width="19.109375" style="92" customWidth="1"/>
    <col min="11270" max="11270" width="17.6640625" style="92" customWidth="1"/>
    <col min="11271" max="11324" width="10.6640625" style="92" customWidth="1"/>
    <col min="11325" max="11493" width="11.5546875" style="92"/>
    <col min="11494" max="11494" width="16.44140625" style="92" customWidth="1"/>
    <col min="11495" max="11501" width="13.5546875" style="92" customWidth="1"/>
    <col min="11502" max="11502" width="16.5546875" style="92" customWidth="1"/>
    <col min="11503" max="11503" width="14.88671875" style="92" customWidth="1"/>
    <col min="11504" max="11510" width="14.5546875" style="92" customWidth="1"/>
    <col min="11511" max="11513" width="13.33203125" style="92" customWidth="1"/>
    <col min="11514" max="11514" width="12.88671875" style="92" customWidth="1"/>
    <col min="11515" max="11518" width="13.33203125" style="92" customWidth="1"/>
    <col min="11519" max="11519" width="14.88671875" style="92" customWidth="1"/>
    <col min="11520" max="11520" width="13.33203125" style="92" customWidth="1"/>
    <col min="11521" max="11524" width="15.33203125" style="92" customWidth="1"/>
    <col min="11525" max="11525" width="19.109375" style="92" customWidth="1"/>
    <col min="11526" max="11526" width="17.6640625" style="92" customWidth="1"/>
    <col min="11527" max="11580" width="10.6640625" style="92" customWidth="1"/>
    <col min="11581" max="11749" width="11.5546875" style="92"/>
    <col min="11750" max="11750" width="16.44140625" style="92" customWidth="1"/>
    <col min="11751" max="11757" width="13.5546875" style="92" customWidth="1"/>
    <col min="11758" max="11758" width="16.5546875" style="92" customWidth="1"/>
    <col min="11759" max="11759" width="14.88671875" style="92" customWidth="1"/>
    <col min="11760" max="11766" width="14.5546875" style="92" customWidth="1"/>
    <col min="11767" max="11769" width="13.33203125" style="92" customWidth="1"/>
    <col min="11770" max="11770" width="12.88671875" style="92" customWidth="1"/>
    <col min="11771" max="11774" width="13.33203125" style="92" customWidth="1"/>
    <col min="11775" max="11775" width="14.88671875" style="92" customWidth="1"/>
    <col min="11776" max="11776" width="13.33203125" style="92" customWidth="1"/>
    <col min="11777" max="11780" width="15.33203125" style="92" customWidth="1"/>
    <col min="11781" max="11781" width="19.109375" style="92" customWidth="1"/>
    <col min="11782" max="11782" width="17.6640625" style="92" customWidth="1"/>
    <col min="11783" max="11836" width="10.6640625" style="92" customWidth="1"/>
    <col min="11837" max="12005" width="11.5546875" style="92"/>
    <col min="12006" max="12006" width="16.44140625" style="92" customWidth="1"/>
    <col min="12007" max="12013" width="13.5546875" style="92" customWidth="1"/>
    <col min="12014" max="12014" width="16.5546875" style="92" customWidth="1"/>
    <col min="12015" max="12015" width="14.88671875" style="92" customWidth="1"/>
    <col min="12016" max="12022" width="14.5546875" style="92" customWidth="1"/>
    <col min="12023" max="12025" width="13.33203125" style="92" customWidth="1"/>
    <col min="12026" max="12026" width="12.88671875" style="92" customWidth="1"/>
    <col min="12027" max="12030" width="13.33203125" style="92" customWidth="1"/>
    <col min="12031" max="12031" width="14.88671875" style="92" customWidth="1"/>
    <col min="12032" max="12032" width="13.33203125" style="92" customWidth="1"/>
    <col min="12033" max="12036" width="15.33203125" style="92" customWidth="1"/>
    <col min="12037" max="12037" width="19.109375" style="92" customWidth="1"/>
    <col min="12038" max="12038" width="17.6640625" style="92" customWidth="1"/>
    <col min="12039" max="12092" width="10.6640625" style="92" customWidth="1"/>
    <col min="12093" max="12261" width="11.5546875" style="92"/>
    <col min="12262" max="12262" width="16.44140625" style="92" customWidth="1"/>
    <col min="12263" max="12269" width="13.5546875" style="92" customWidth="1"/>
    <col min="12270" max="12270" width="16.5546875" style="92" customWidth="1"/>
    <col min="12271" max="12271" width="14.88671875" style="92" customWidth="1"/>
    <col min="12272" max="12278" width="14.5546875" style="92" customWidth="1"/>
    <col min="12279" max="12281" width="13.33203125" style="92" customWidth="1"/>
    <col min="12282" max="12282" width="12.88671875" style="92" customWidth="1"/>
    <col min="12283" max="12286" width="13.33203125" style="92" customWidth="1"/>
    <col min="12287" max="12287" width="14.88671875" style="92" customWidth="1"/>
    <col min="12288" max="12288" width="13.33203125" style="92" customWidth="1"/>
    <col min="12289" max="12292" width="15.33203125" style="92" customWidth="1"/>
    <col min="12293" max="12293" width="19.109375" style="92" customWidth="1"/>
    <col min="12294" max="12294" width="17.6640625" style="92" customWidth="1"/>
    <col min="12295" max="12348" width="10.6640625" style="92" customWidth="1"/>
    <col min="12349" max="12517" width="11.5546875" style="92"/>
    <col min="12518" max="12518" width="16.44140625" style="92" customWidth="1"/>
    <col min="12519" max="12525" width="13.5546875" style="92" customWidth="1"/>
    <col min="12526" max="12526" width="16.5546875" style="92" customWidth="1"/>
    <col min="12527" max="12527" width="14.88671875" style="92" customWidth="1"/>
    <col min="12528" max="12534" width="14.5546875" style="92" customWidth="1"/>
    <col min="12535" max="12537" width="13.33203125" style="92" customWidth="1"/>
    <col min="12538" max="12538" width="12.88671875" style="92" customWidth="1"/>
    <col min="12539" max="12542" width="13.33203125" style="92" customWidth="1"/>
    <col min="12543" max="12543" width="14.88671875" style="92" customWidth="1"/>
    <col min="12544" max="12544" width="13.33203125" style="92" customWidth="1"/>
    <col min="12545" max="12548" width="15.33203125" style="92" customWidth="1"/>
    <col min="12549" max="12549" width="19.109375" style="92" customWidth="1"/>
    <col min="12550" max="12550" width="17.6640625" style="92" customWidth="1"/>
    <col min="12551" max="12604" width="10.6640625" style="92" customWidth="1"/>
    <col min="12605" max="12773" width="11.5546875" style="92"/>
    <col min="12774" max="12774" width="16.44140625" style="92" customWidth="1"/>
    <col min="12775" max="12781" width="13.5546875" style="92" customWidth="1"/>
    <col min="12782" max="12782" width="16.5546875" style="92" customWidth="1"/>
    <col min="12783" max="12783" width="14.88671875" style="92" customWidth="1"/>
    <col min="12784" max="12790" width="14.5546875" style="92" customWidth="1"/>
    <col min="12791" max="12793" width="13.33203125" style="92" customWidth="1"/>
    <col min="12794" max="12794" width="12.88671875" style="92" customWidth="1"/>
    <col min="12795" max="12798" width="13.33203125" style="92" customWidth="1"/>
    <col min="12799" max="12799" width="14.88671875" style="92" customWidth="1"/>
    <col min="12800" max="12800" width="13.33203125" style="92" customWidth="1"/>
    <col min="12801" max="12804" width="15.33203125" style="92" customWidth="1"/>
    <col min="12805" max="12805" width="19.109375" style="92" customWidth="1"/>
    <col min="12806" max="12806" width="17.6640625" style="92" customWidth="1"/>
    <col min="12807" max="12860" width="10.6640625" style="92" customWidth="1"/>
    <col min="12861" max="13029" width="11.5546875" style="92"/>
    <col min="13030" max="13030" width="16.44140625" style="92" customWidth="1"/>
    <col min="13031" max="13037" width="13.5546875" style="92" customWidth="1"/>
    <col min="13038" max="13038" width="16.5546875" style="92" customWidth="1"/>
    <col min="13039" max="13039" width="14.88671875" style="92" customWidth="1"/>
    <col min="13040" max="13046" width="14.5546875" style="92" customWidth="1"/>
    <col min="13047" max="13049" width="13.33203125" style="92" customWidth="1"/>
    <col min="13050" max="13050" width="12.88671875" style="92" customWidth="1"/>
    <col min="13051" max="13054" width="13.33203125" style="92" customWidth="1"/>
    <col min="13055" max="13055" width="14.88671875" style="92" customWidth="1"/>
    <col min="13056" max="13056" width="13.33203125" style="92" customWidth="1"/>
    <col min="13057" max="13060" width="15.33203125" style="92" customWidth="1"/>
    <col min="13061" max="13061" width="19.109375" style="92" customWidth="1"/>
    <col min="13062" max="13062" width="17.6640625" style="92" customWidth="1"/>
    <col min="13063" max="13116" width="10.6640625" style="92" customWidth="1"/>
    <col min="13117" max="13285" width="11.5546875" style="92"/>
    <col min="13286" max="13286" width="16.44140625" style="92" customWidth="1"/>
    <col min="13287" max="13293" width="13.5546875" style="92" customWidth="1"/>
    <col min="13294" max="13294" width="16.5546875" style="92" customWidth="1"/>
    <col min="13295" max="13295" width="14.88671875" style="92" customWidth="1"/>
    <col min="13296" max="13302" width="14.5546875" style="92" customWidth="1"/>
    <col min="13303" max="13305" width="13.33203125" style="92" customWidth="1"/>
    <col min="13306" max="13306" width="12.88671875" style="92" customWidth="1"/>
    <col min="13307" max="13310" width="13.33203125" style="92" customWidth="1"/>
    <col min="13311" max="13311" width="14.88671875" style="92" customWidth="1"/>
    <col min="13312" max="13312" width="13.33203125" style="92" customWidth="1"/>
    <col min="13313" max="13316" width="15.33203125" style="92" customWidth="1"/>
    <col min="13317" max="13317" width="19.109375" style="92" customWidth="1"/>
    <col min="13318" max="13318" width="17.6640625" style="92" customWidth="1"/>
    <col min="13319" max="13372" width="10.6640625" style="92" customWidth="1"/>
    <col min="13373" max="13541" width="11.5546875" style="92"/>
    <col min="13542" max="13542" width="16.44140625" style="92" customWidth="1"/>
    <col min="13543" max="13549" width="13.5546875" style="92" customWidth="1"/>
    <col min="13550" max="13550" width="16.5546875" style="92" customWidth="1"/>
    <col min="13551" max="13551" width="14.88671875" style="92" customWidth="1"/>
    <col min="13552" max="13558" width="14.5546875" style="92" customWidth="1"/>
    <col min="13559" max="13561" width="13.33203125" style="92" customWidth="1"/>
    <col min="13562" max="13562" width="12.88671875" style="92" customWidth="1"/>
    <col min="13563" max="13566" width="13.33203125" style="92" customWidth="1"/>
    <col min="13567" max="13567" width="14.88671875" style="92" customWidth="1"/>
    <col min="13568" max="13568" width="13.33203125" style="92" customWidth="1"/>
    <col min="13569" max="13572" width="15.33203125" style="92" customWidth="1"/>
    <col min="13573" max="13573" width="19.109375" style="92" customWidth="1"/>
    <col min="13574" max="13574" width="17.6640625" style="92" customWidth="1"/>
    <col min="13575" max="13628" width="10.6640625" style="92" customWidth="1"/>
    <col min="13629" max="13797" width="11.5546875" style="92"/>
    <col min="13798" max="13798" width="16.44140625" style="92" customWidth="1"/>
    <col min="13799" max="13805" width="13.5546875" style="92" customWidth="1"/>
    <col min="13806" max="13806" width="16.5546875" style="92" customWidth="1"/>
    <col min="13807" max="13807" width="14.88671875" style="92" customWidth="1"/>
    <col min="13808" max="13814" width="14.5546875" style="92" customWidth="1"/>
    <col min="13815" max="13817" width="13.33203125" style="92" customWidth="1"/>
    <col min="13818" max="13818" width="12.88671875" style="92" customWidth="1"/>
    <col min="13819" max="13822" width="13.33203125" style="92" customWidth="1"/>
    <col min="13823" max="13823" width="14.88671875" style="92" customWidth="1"/>
    <col min="13824" max="13824" width="13.33203125" style="92" customWidth="1"/>
    <col min="13825" max="13828" width="15.33203125" style="92" customWidth="1"/>
    <col min="13829" max="13829" width="19.109375" style="92" customWidth="1"/>
    <col min="13830" max="13830" width="17.6640625" style="92" customWidth="1"/>
    <col min="13831" max="13884" width="10.6640625" style="92" customWidth="1"/>
    <col min="13885" max="14053" width="11.5546875" style="92"/>
    <col min="14054" max="14054" width="16.44140625" style="92" customWidth="1"/>
    <col min="14055" max="14061" width="13.5546875" style="92" customWidth="1"/>
    <col min="14062" max="14062" width="16.5546875" style="92" customWidth="1"/>
    <col min="14063" max="14063" width="14.88671875" style="92" customWidth="1"/>
    <col min="14064" max="14070" width="14.5546875" style="92" customWidth="1"/>
    <col min="14071" max="14073" width="13.33203125" style="92" customWidth="1"/>
    <col min="14074" max="14074" width="12.88671875" style="92" customWidth="1"/>
    <col min="14075" max="14078" width="13.33203125" style="92" customWidth="1"/>
    <col min="14079" max="14079" width="14.88671875" style="92" customWidth="1"/>
    <col min="14080" max="14080" width="13.33203125" style="92" customWidth="1"/>
    <col min="14081" max="14084" width="15.33203125" style="92" customWidth="1"/>
    <col min="14085" max="14085" width="19.109375" style="92" customWidth="1"/>
    <col min="14086" max="14086" width="17.6640625" style="92" customWidth="1"/>
    <col min="14087" max="14140" width="10.6640625" style="92" customWidth="1"/>
    <col min="14141" max="14309" width="11.5546875" style="92"/>
    <col min="14310" max="14310" width="16.44140625" style="92" customWidth="1"/>
    <col min="14311" max="14317" width="13.5546875" style="92" customWidth="1"/>
    <col min="14318" max="14318" width="16.5546875" style="92" customWidth="1"/>
    <col min="14319" max="14319" width="14.88671875" style="92" customWidth="1"/>
    <col min="14320" max="14326" width="14.5546875" style="92" customWidth="1"/>
    <col min="14327" max="14329" width="13.33203125" style="92" customWidth="1"/>
    <col min="14330" max="14330" width="12.88671875" style="92" customWidth="1"/>
    <col min="14331" max="14334" width="13.33203125" style="92" customWidth="1"/>
    <col min="14335" max="14335" width="14.88671875" style="92" customWidth="1"/>
    <col min="14336" max="14336" width="13.33203125" style="92" customWidth="1"/>
    <col min="14337" max="14340" width="15.33203125" style="92" customWidth="1"/>
    <col min="14341" max="14341" width="19.109375" style="92" customWidth="1"/>
    <col min="14342" max="14342" width="17.6640625" style="92" customWidth="1"/>
    <col min="14343" max="14396" width="10.6640625" style="92" customWidth="1"/>
    <col min="14397" max="14565" width="11.5546875" style="92"/>
    <col min="14566" max="14566" width="16.44140625" style="92" customWidth="1"/>
    <col min="14567" max="14573" width="13.5546875" style="92" customWidth="1"/>
    <col min="14574" max="14574" width="16.5546875" style="92" customWidth="1"/>
    <col min="14575" max="14575" width="14.88671875" style="92" customWidth="1"/>
    <col min="14576" max="14582" width="14.5546875" style="92" customWidth="1"/>
    <col min="14583" max="14585" width="13.33203125" style="92" customWidth="1"/>
    <col min="14586" max="14586" width="12.88671875" style="92" customWidth="1"/>
    <col min="14587" max="14590" width="13.33203125" style="92" customWidth="1"/>
    <col min="14591" max="14591" width="14.88671875" style="92" customWidth="1"/>
    <col min="14592" max="14592" width="13.33203125" style="92" customWidth="1"/>
    <col min="14593" max="14596" width="15.33203125" style="92" customWidth="1"/>
    <col min="14597" max="14597" width="19.109375" style="92" customWidth="1"/>
    <col min="14598" max="14598" width="17.6640625" style="92" customWidth="1"/>
    <col min="14599" max="14652" width="10.6640625" style="92" customWidth="1"/>
    <col min="14653" max="14821" width="11.5546875" style="92"/>
    <col min="14822" max="14822" width="16.44140625" style="92" customWidth="1"/>
    <col min="14823" max="14829" width="13.5546875" style="92" customWidth="1"/>
    <col min="14830" max="14830" width="16.5546875" style="92" customWidth="1"/>
    <col min="14831" max="14831" width="14.88671875" style="92" customWidth="1"/>
    <col min="14832" max="14838" width="14.5546875" style="92" customWidth="1"/>
    <col min="14839" max="14841" width="13.33203125" style="92" customWidth="1"/>
    <col min="14842" max="14842" width="12.88671875" style="92" customWidth="1"/>
    <col min="14843" max="14846" width="13.33203125" style="92" customWidth="1"/>
    <col min="14847" max="14847" width="14.88671875" style="92" customWidth="1"/>
    <col min="14848" max="14848" width="13.33203125" style="92" customWidth="1"/>
    <col min="14849" max="14852" width="15.33203125" style="92" customWidth="1"/>
    <col min="14853" max="14853" width="19.109375" style="92" customWidth="1"/>
    <col min="14854" max="14854" width="17.6640625" style="92" customWidth="1"/>
    <col min="14855" max="14908" width="10.6640625" style="92" customWidth="1"/>
    <col min="14909" max="15077" width="11.5546875" style="92"/>
    <col min="15078" max="15078" width="16.44140625" style="92" customWidth="1"/>
    <col min="15079" max="15085" width="13.5546875" style="92" customWidth="1"/>
    <col min="15086" max="15086" width="16.5546875" style="92" customWidth="1"/>
    <col min="15087" max="15087" width="14.88671875" style="92" customWidth="1"/>
    <col min="15088" max="15094" width="14.5546875" style="92" customWidth="1"/>
    <col min="15095" max="15097" width="13.33203125" style="92" customWidth="1"/>
    <col min="15098" max="15098" width="12.88671875" style="92" customWidth="1"/>
    <col min="15099" max="15102" width="13.33203125" style="92" customWidth="1"/>
    <col min="15103" max="15103" width="14.88671875" style="92" customWidth="1"/>
    <col min="15104" max="15104" width="13.33203125" style="92" customWidth="1"/>
    <col min="15105" max="15108" width="15.33203125" style="92" customWidth="1"/>
    <col min="15109" max="15109" width="19.109375" style="92" customWidth="1"/>
    <col min="15110" max="15110" width="17.6640625" style="92" customWidth="1"/>
    <col min="15111" max="15164" width="10.6640625" style="92" customWidth="1"/>
    <col min="15165" max="15333" width="11.5546875" style="92"/>
    <col min="15334" max="15334" width="16.44140625" style="92" customWidth="1"/>
    <col min="15335" max="15341" width="13.5546875" style="92" customWidth="1"/>
    <col min="15342" max="15342" width="16.5546875" style="92" customWidth="1"/>
    <col min="15343" max="15343" width="14.88671875" style="92" customWidth="1"/>
    <col min="15344" max="15350" width="14.5546875" style="92" customWidth="1"/>
    <col min="15351" max="15353" width="13.33203125" style="92" customWidth="1"/>
    <col min="15354" max="15354" width="12.88671875" style="92" customWidth="1"/>
    <col min="15355" max="15358" width="13.33203125" style="92" customWidth="1"/>
    <col min="15359" max="15359" width="14.88671875" style="92" customWidth="1"/>
    <col min="15360" max="15360" width="13.33203125" style="92" customWidth="1"/>
    <col min="15361" max="15364" width="15.33203125" style="92" customWidth="1"/>
    <col min="15365" max="15365" width="19.109375" style="92" customWidth="1"/>
    <col min="15366" max="15366" width="17.6640625" style="92" customWidth="1"/>
    <col min="15367" max="15420" width="10.6640625" style="92" customWidth="1"/>
    <col min="15421" max="15589" width="11.5546875" style="92"/>
    <col min="15590" max="15590" width="16.44140625" style="92" customWidth="1"/>
    <col min="15591" max="15597" width="13.5546875" style="92" customWidth="1"/>
    <col min="15598" max="15598" width="16.5546875" style="92" customWidth="1"/>
    <col min="15599" max="15599" width="14.88671875" style="92" customWidth="1"/>
    <col min="15600" max="15606" width="14.5546875" style="92" customWidth="1"/>
    <col min="15607" max="15609" width="13.33203125" style="92" customWidth="1"/>
    <col min="15610" max="15610" width="12.88671875" style="92" customWidth="1"/>
    <col min="15611" max="15614" width="13.33203125" style="92" customWidth="1"/>
    <col min="15615" max="15615" width="14.88671875" style="92" customWidth="1"/>
    <col min="15616" max="15616" width="13.33203125" style="92" customWidth="1"/>
    <col min="15617" max="15620" width="15.33203125" style="92" customWidth="1"/>
    <col min="15621" max="15621" width="19.109375" style="92" customWidth="1"/>
    <col min="15622" max="15622" width="17.6640625" style="92" customWidth="1"/>
    <col min="15623" max="15676" width="10.6640625" style="92" customWidth="1"/>
    <col min="15677" max="15845" width="11.5546875" style="92"/>
    <col min="15846" max="15846" width="16.44140625" style="92" customWidth="1"/>
    <col min="15847" max="15853" width="13.5546875" style="92" customWidth="1"/>
    <col min="15854" max="15854" width="16.5546875" style="92" customWidth="1"/>
    <col min="15855" max="15855" width="14.88671875" style="92" customWidth="1"/>
    <col min="15856" max="15862" width="14.5546875" style="92" customWidth="1"/>
    <col min="15863" max="15865" width="13.33203125" style="92" customWidth="1"/>
    <col min="15866" max="15866" width="12.88671875" style="92" customWidth="1"/>
    <col min="15867" max="15870" width="13.33203125" style="92" customWidth="1"/>
    <col min="15871" max="15871" width="14.88671875" style="92" customWidth="1"/>
    <col min="15872" max="15872" width="13.33203125" style="92" customWidth="1"/>
    <col min="15873" max="15876" width="15.33203125" style="92" customWidth="1"/>
    <col min="15877" max="15877" width="19.109375" style="92" customWidth="1"/>
    <col min="15878" max="15878" width="17.6640625" style="92" customWidth="1"/>
    <col min="15879" max="15932" width="10.6640625" style="92" customWidth="1"/>
    <col min="15933" max="16101" width="11.5546875" style="92"/>
    <col min="16102" max="16102" width="16.44140625" style="92" customWidth="1"/>
    <col min="16103" max="16109" width="13.5546875" style="92" customWidth="1"/>
    <col min="16110" max="16110" width="16.5546875" style="92" customWidth="1"/>
    <col min="16111" max="16111" width="14.88671875" style="92" customWidth="1"/>
    <col min="16112" max="16118" width="14.5546875" style="92" customWidth="1"/>
    <col min="16119" max="16121" width="13.33203125" style="92" customWidth="1"/>
    <col min="16122" max="16122" width="12.88671875" style="92" customWidth="1"/>
    <col min="16123" max="16126" width="13.33203125" style="92" customWidth="1"/>
    <col min="16127" max="16127" width="14.88671875" style="92" customWidth="1"/>
    <col min="16128" max="16128" width="13.33203125" style="92" customWidth="1"/>
    <col min="16129" max="16132" width="15.33203125" style="92" customWidth="1"/>
    <col min="16133" max="16133" width="19.109375" style="92" customWidth="1"/>
    <col min="16134" max="16134" width="17.6640625" style="92" customWidth="1"/>
    <col min="16135" max="16188" width="10.6640625" style="92" customWidth="1"/>
    <col min="16189" max="16357" width="11.5546875" style="92"/>
    <col min="16358" max="16373" width="11.5546875" style="92" customWidth="1"/>
    <col min="16374" max="16384" width="11.5546875" style="92"/>
  </cols>
  <sheetData>
    <row r="1" spans="1:43" customFormat="1" ht="20.25" customHeight="1" x14ac:dyDescent="0.4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475"/>
      <c r="K1" s="475"/>
    </row>
    <row r="2" spans="1:43" customFormat="1" ht="30.75" customHeight="1" x14ac:dyDescent="0.4">
      <c r="A2" s="510"/>
      <c r="B2" s="510"/>
      <c r="C2" s="510"/>
      <c r="D2" s="510"/>
      <c r="E2" s="510"/>
      <c r="F2" s="510"/>
      <c r="G2" s="510"/>
      <c r="H2" s="510"/>
      <c r="I2" s="510"/>
      <c r="J2" s="475"/>
      <c r="K2" s="475"/>
    </row>
    <row r="3" spans="1:43" customFormat="1" ht="6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43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72"/>
    </row>
    <row r="5" spans="1:43" s="436" customFormat="1" ht="15.6" customHeight="1" x14ac:dyDescent="0.4">
      <c r="A5" s="157" t="s">
        <v>412</v>
      </c>
      <c r="B5" s="390"/>
      <c r="C5" s="390"/>
      <c r="D5" s="390"/>
      <c r="E5" s="390"/>
      <c r="F5" s="390"/>
      <c r="G5" s="390"/>
      <c r="H5" s="390"/>
      <c r="I5" s="390"/>
      <c r="J5" s="390"/>
      <c r="K5" s="473"/>
      <c r="L5" s="435"/>
      <c r="M5" s="435"/>
      <c r="N5" s="435"/>
      <c r="O5" s="435"/>
      <c r="P5" s="435"/>
      <c r="Q5" s="435"/>
      <c r="R5" s="435"/>
      <c r="S5" s="435"/>
    </row>
    <row r="6" spans="1:43" ht="6" customHeight="1" thickBot="1" x14ac:dyDescent="0.3">
      <c r="A6" s="428"/>
      <c r="B6" s="147"/>
      <c r="C6" s="147"/>
      <c r="D6" s="147"/>
      <c r="E6" s="147"/>
      <c r="F6" s="147"/>
      <c r="G6" s="147"/>
      <c r="H6" s="147"/>
      <c r="I6" s="147"/>
      <c r="J6" s="147"/>
      <c r="K6" s="484"/>
      <c r="L6" s="91"/>
      <c r="M6" s="91"/>
      <c r="N6" s="91"/>
      <c r="O6" s="91"/>
      <c r="P6" s="91"/>
      <c r="Q6" s="91"/>
      <c r="R6" s="91"/>
      <c r="S6" s="91"/>
    </row>
    <row r="7" spans="1:43" ht="26.1" customHeight="1" thickBot="1" x14ac:dyDescent="0.3">
      <c r="A7" s="516" t="s">
        <v>41</v>
      </c>
      <c r="B7" s="532" t="s">
        <v>176</v>
      </c>
      <c r="C7" s="533"/>
      <c r="D7" s="533"/>
      <c r="E7" s="533"/>
      <c r="F7" s="533"/>
      <c r="G7" s="526"/>
      <c r="H7" s="526"/>
      <c r="I7" s="526"/>
      <c r="J7" s="526"/>
      <c r="K7" s="534"/>
    </row>
    <row r="8" spans="1:43" ht="33.9" customHeight="1" thickBot="1" x14ac:dyDescent="0.3">
      <c r="A8" s="517"/>
      <c r="B8" s="520" t="s">
        <v>635</v>
      </c>
      <c r="C8" s="521"/>
      <c r="D8" s="520" t="s">
        <v>635</v>
      </c>
      <c r="E8" s="521"/>
      <c r="F8" s="525" t="s">
        <v>599</v>
      </c>
      <c r="G8" s="520" t="s">
        <v>636</v>
      </c>
      <c r="H8" s="521"/>
      <c r="I8" s="520" t="s">
        <v>637</v>
      </c>
      <c r="J8" s="521"/>
      <c r="K8" s="529" t="s">
        <v>600</v>
      </c>
    </row>
    <row r="9" spans="1:43" ht="33.9" customHeight="1" thickBot="1" x14ac:dyDescent="0.3">
      <c r="A9" s="517"/>
      <c r="B9" s="443" t="s">
        <v>181</v>
      </c>
      <c r="C9" s="442" t="s">
        <v>185</v>
      </c>
      <c r="D9" s="443" t="s">
        <v>181</v>
      </c>
      <c r="E9" s="442" t="s">
        <v>185</v>
      </c>
      <c r="F9" s="528"/>
      <c r="G9" s="445" t="s">
        <v>183</v>
      </c>
      <c r="H9" s="149" t="s">
        <v>184</v>
      </c>
      <c r="I9" s="149" t="s">
        <v>183</v>
      </c>
      <c r="J9" s="149" t="s">
        <v>184</v>
      </c>
      <c r="K9" s="530"/>
    </row>
    <row r="10" spans="1:43" ht="19.05" customHeight="1" thickBot="1" x14ac:dyDescent="0.3">
      <c r="A10" s="526"/>
      <c r="B10" s="538" t="s">
        <v>540</v>
      </c>
      <c r="C10" s="539"/>
      <c r="D10" s="540" t="s">
        <v>542</v>
      </c>
      <c r="E10" s="541"/>
      <c r="F10" s="527"/>
      <c r="G10" s="542" t="s">
        <v>540</v>
      </c>
      <c r="H10" s="543"/>
      <c r="I10" s="544" t="s">
        <v>542</v>
      </c>
      <c r="J10" s="543"/>
      <c r="K10" s="531"/>
      <c r="L10" s="377"/>
    </row>
    <row r="11" spans="1:43" s="96" customFormat="1" ht="25.2" customHeight="1" thickBot="1" x14ac:dyDescent="0.25">
      <c r="A11" s="527"/>
      <c r="B11" s="535" t="s">
        <v>186</v>
      </c>
      <c r="C11" s="536"/>
      <c r="D11" s="536"/>
      <c r="E11" s="537"/>
      <c r="F11" s="449" t="s">
        <v>186</v>
      </c>
      <c r="G11" s="454" t="s">
        <v>188</v>
      </c>
      <c r="H11" s="444" t="s">
        <v>186</v>
      </c>
      <c r="I11" s="453" t="s">
        <v>188</v>
      </c>
      <c r="J11" s="452" t="s">
        <v>186</v>
      </c>
      <c r="K11" s="452" t="s">
        <v>186</v>
      </c>
      <c r="L11" s="503"/>
    </row>
    <row r="12" spans="1:43" ht="17.100000000000001" customHeight="1" thickBot="1" x14ac:dyDescent="0.3">
      <c r="A12" s="396"/>
      <c r="B12" s="469" t="s">
        <v>193</v>
      </c>
      <c r="C12" s="469" t="s">
        <v>194</v>
      </c>
      <c r="D12" s="469" t="s">
        <v>68</v>
      </c>
      <c r="E12" s="469" t="s">
        <v>195</v>
      </c>
      <c r="F12" s="470" t="s">
        <v>554</v>
      </c>
      <c r="G12" s="471" t="s">
        <v>555</v>
      </c>
      <c r="H12" s="470" t="s">
        <v>556</v>
      </c>
      <c r="I12" s="470" t="s">
        <v>557</v>
      </c>
      <c r="J12" s="470" t="s">
        <v>558</v>
      </c>
      <c r="K12" s="470" t="s">
        <v>559</v>
      </c>
      <c r="L12" s="450"/>
      <c r="M12" s="451"/>
    </row>
    <row r="13" spans="1:43" ht="22.95" customHeight="1" x14ac:dyDescent="0.25">
      <c r="A13" s="182" t="s">
        <v>6</v>
      </c>
      <c r="B13" s="456">
        <v>1496255740.76</v>
      </c>
      <c r="C13" s="456">
        <v>763090427.78759992</v>
      </c>
      <c r="D13" s="456">
        <v>132744393.61</v>
      </c>
      <c r="E13" s="456">
        <v>67699640.741099998</v>
      </c>
      <c r="F13" s="456">
        <f>C13+E13</f>
        <v>830790068.52869987</v>
      </c>
      <c r="G13" s="456">
        <v>6604360.1550000003</v>
      </c>
      <c r="H13" s="456">
        <v>159165079.73550001</v>
      </c>
      <c r="I13" s="456">
        <v>583072.17099999997</v>
      </c>
      <c r="J13" s="456">
        <v>14401882.623699998</v>
      </c>
      <c r="K13" s="456">
        <f>H13+J13</f>
        <v>173566962.3592</v>
      </c>
      <c r="L13" s="376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</row>
    <row r="14" spans="1:43" ht="22.95" customHeight="1" x14ac:dyDescent="0.25">
      <c r="A14" s="182" t="s">
        <v>7</v>
      </c>
      <c r="B14" s="456">
        <v>453601219.45999998</v>
      </c>
      <c r="C14" s="456">
        <v>231336621.92460001</v>
      </c>
      <c r="D14" s="456">
        <v>44892387.310000002</v>
      </c>
      <c r="E14" s="456">
        <v>22895117.528099999</v>
      </c>
      <c r="F14" s="456">
        <f t="shared" ref="F14:F27" si="0">C14+E14</f>
        <v>254231739.45270002</v>
      </c>
      <c r="G14" s="456">
        <v>2012716.821</v>
      </c>
      <c r="H14" s="456">
        <v>48506475.386100002</v>
      </c>
      <c r="I14" s="456">
        <v>197858.35500000001</v>
      </c>
      <c r="J14" s="456">
        <v>4887101.3684999999</v>
      </c>
      <c r="K14" s="456">
        <f t="shared" ref="K14:K27" si="1">H14+J14</f>
        <v>53393576.754600003</v>
      </c>
      <c r="L14" s="376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</row>
    <row r="15" spans="1:43" ht="22.95" customHeight="1" x14ac:dyDescent="0.25">
      <c r="A15" s="182" t="s">
        <v>8</v>
      </c>
      <c r="B15" s="456">
        <v>1274545894.5599999</v>
      </c>
      <c r="C15" s="456">
        <v>650018406.2256</v>
      </c>
      <c r="D15" s="456">
        <v>120583401.34999999</v>
      </c>
      <c r="E15" s="456">
        <v>61497534.688499995</v>
      </c>
      <c r="F15" s="456">
        <f t="shared" si="0"/>
        <v>711515940.91410005</v>
      </c>
      <c r="G15" s="456">
        <v>5640526.4539999999</v>
      </c>
      <c r="H15" s="456">
        <v>135936687.54140002</v>
      </c>
      <c r="I15" s="456">
        <v>530728.86100000003</v>
      </c>
      <c r="J15" s="456">
        <v>13109002.866700001</v>
      </c>
      <c r="K15" s="456">
        <f t="shared" si="1"/>
        <v>149045690.40810001</v>
      </c>
      <c r="L15" s="376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</row>
    <row r="16" spans="1:43" ht="22.95" customHeight="1" x14ac:dyDescent="0.25">
      <c r="A16" s="182" t="s">
        <v>9</v>
      </c>
      <c r="B16" s="456">
        <v>198936648.08000001</v>
      </c>
      <c r="C16" s="456">
        <v>101457690.52079999</v>
      </c>
      <c r="D16" s="456">
        <v>19248361.600000001</v>
      </c>
      <c r="E16" s="456">
        <v>9816664.4160000011</v>
      </c>
      <c r="F16" s="456">
        <f t="shared" si="0"/>
        <v>111274354.9368</v>
      </c>
      <c r="G16" s="456">
        <v>881610.32299999997</v>
      </c>
      <c r="H16" s="456">
        <v>21246808.784299999</v>
      </c>
      <c r="I16" s="456">
        <v>84881.326000000001</v>
      </c>
      <c r="J16" s="456">
        <v>2096568.7522</v>
      </c>
      <c r="K16" s="456">
        <f t="shared" si="1"/>
        <v>23343377.536499999</v>
      </c>
      <c r="L16" s="376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</row>
    <row r="17" spans="1:43" ht="22.95" customHeight="1" x14ac:dyDescent="0.25">
      <c r="A17" s="183" t="s">
        <v>10</v>
      </c>
      <c r="B17" s="456">
        <v>111595831</v>
      </c>
      <c r="C17" s="456">
        <v>56913873.810000002</v>
      </c>
      <c r="D17" s="456">
        <v>10618524.300000001</v>
      </c>
      <c r="E17" s="456">
        <v>5415447.3930000011</v>
      </c>
      <c r="F17" s="456">
        <f t="shared" si="0"/>
        <v>62329321.203000002</v>
      </c>
      <c r="G17" s="456">
        <v>491713.11800000002</v>
      </c>
      <c r="H17" s="456">
        <v>11850286.143800002</v>
      </c>
      <c r="I17" s="456">
        <v>46504.055999999997</v>
      </c>
      <c r="J17" s="456">
        <v>1148650.1831999999</v>
      </c>
      <c r="K17" s="456">
        <f t="shared" si="1"/>
        <v>12998936.327000001</v>
      </c>
      <c r="L17" s="376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</row>
    <row r="18" spans="1:43" ht="22.95" customHeight="1" x14ac:dyDescent="0.25">
      <c r="A18" s="183" t="s">
        <v>11</v>
      </c>
      <c r="B18" s="456">
        <v>57172979.770000003</v>
      </c>
      <c r="C18" s="456">
        <v>29158219.682700001</v>
      </c>
      <c r="D18" s="456">
        <v>5668335.9299999997</v>
      </c>
      <c r="E18" s="456">
        <v>2890851.3243</v>
      </c>
      <c r="F18" s="456">
        <f t="shared" si="0"/>
        <v>32049071.006999999</v>
      </c>
      <c r="G18" s="456">
        <v>252783.88500000001</v>
      </c>
      <c r="H18" s="456">
        <v>6092091.6285000006</v>
      </c>
      <c r="I18" s="456">
        <v>24957.373</v>
      </c>
      <c r="J18" s="456">
        <v>616447.11309999996</v>
      </c>
      <c r="K18" s="456">
        <f t="shared" si="1"/>
        <v>6708538.7416000003</v>
      </c>
      <c r="L18" s="376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</row>
    <row r="19" spans="1:43" ht="22.95" customHeight="1" x14ac:dyDescent="0.25">
      <c r="A19" s="182" t="s">
        <v>12</v>
      </c>
      <c r="B19" s="456">
        <v>283810588.60000002</v>
      </c>
      <c r="C19" s="456">
        <v>144743400.18599999</v>
      </c>
      <c r="D19" s="456">
        <v>26351290.73</v>
      </c>
      <c r="E19" s="456">
        <v>13439158.272299999</v>
      </c>
      <c r="F19" s="456">
        <f t="shared" si="0"/>
        <v>158182558.45829999</v>
      </c>
      <c r="G19" s="456">
        <v>1253482.04</v>
      </c>
      <c r="H19" s="456">
        <v>30208917.164000005</v>
      </c>
      <c r="I19" s="456">
        <v>115626.655</v>
      </c>
      <c r="J19" s="456">
        <v>2855978.3785000001</v>
      </c>
      <c r="K19" s="456">
        <f t="shared" si="1"/>
        <v>33064895.542500004</v>
      </c>
      <c r="L19" s="376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</row>
    <row r="20" spans="1:43" ht="22.95" customHeight="1" x14ac:dyDescent="0.25">
      <c r="A20" s="162" t="s">
        <v>13</v>
      </c>
      <c r="B20" s="456">
        <v>977498269.92999995</v>
      </c>
      <c r="C20" s="456">
        <v>498524117.66430002</v>
      </c>
      <c r="D20" s="456">
        <v>84765191.390000001</v>
      </c>
      <c r="E20" s="456">
        <v>43230247.608900003</v>
      </c>
      <c r="F20" s="456">
        <f t="shared" si="0"/>
        <v>541754365.27320004</v>
      </c>
      <c r="G20" s="456">
        <v>4375658.3619999997</v>
      </c>
      <c r="H20" s="456">
        <v>105453366.52419999</v>
      </c>
      <c r="I20" s="456">
        <v>377774.04100000003</v>
      </c>
      <c r="J20" s="456">
        <v>9331018.8126999997</v>
      </c>
      <c r="K20" s="456">
        <f t="shared" si="1"/>
        <v>114784385.3369</v>
      </c>
      <c r="L20" s="376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</row>
    <row r="21" spans="1:43" ht="22.95" customHeight="1" x14ac:dyDescent="0.25">
      <c r="A21" s="184" t="s">
        <v>14</v>
      </c>
      <c r="B21" s="456">
        <v>252726110.09</v>
      </c>
      <c r="C21" s="456">
        <v>128890316.1459</v>
      </c>
      <c r="D21" s="456">
        <v>24240860.18</v>
      </c>
      <c r="E21" s="456">
        <v>12362838.6918</v>
      </c>
      <c r="F21" s="456">
        <f t="shared" si="0"/>
        <v>141253154.83770001</v>
      </c>
      <c r="G21" s="456">
        <v>1124345.5349999999</v>
      </c>
      <c r="H21" s="456">
        <v>27096727.3935</v>
      </c>
      <c r="I21" s="456">
        <v>107198.73699999999</v>
      </c>
      <c r="J21" s="456">
        <v>2647808.8038999997</v>
      </c>
      <c r="K21" s="456">
        <f t="shared" si="1"/>
        <v>29744536.1974</v>
      </c>
      <c r="L21" s="376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</row>
    <row r="22" spans="1:43" ht="22.95" customHeight="1" x14ac:dyDescent="0.25">
      <c r="A22" s="182" t="s">
        <v>15</v>
      </c>
      <c r="B22" s="456">
        <v>361374579.58999997</v>
      </c>
      <c r="C22" s="456">
        <v>184301035.5909</v>
      </c>
      <c r="D22" s="456">
        <v>35549041.289999999</v>
      </c>
      <c r="E22" s="456">
        <v>18130011.0579</v>
      </c>
      <c r="F22" s="456">
        <f t="shared" si="0"/>
        <v>202431046.64880002</v>
      </c>
      <c r="G22" s="456">
        <v>1608817.078</v>
      </c>
      <c r="H22" s="456">
        <v>38772491.579800002</v>
      </c>
      <c r="I22" s="456">
        <v>157365.70699999999</v>
      </c>
      <c r="J22" s="456">
        <v>3886932.9628999997</v>
      </c>
      <c r="K22" s="456">
        <f t="shared" si="1"/>
        <v>42659424.5427</v>
      </c>
      <c r="L22" s="376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</row>
    <row r="23" spans="1:43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376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</row>
    <row r="24" spans="1:43" ht="22.95" customHeight="1" x14ac:dyDescent="0.25">
      <c r="A24" s="182" t="s">
        <v>17</v>
      </c>
      <c r="B24" s="456">
        <v>196893376.97999999</v>
      </c>
      <c r="C24" s="456">
        <v>100415622.2598</v>
      </c>
      <c r="D24" s="456">
        <v>18452982</v>
      </c>
      <c r="E24" s="456">
        <v>9411020.8200000003</v>
      </c>
      <c r="F24" s="456">
        <f t="shared" si="0"/>
        <v>109826643.07980001</v>
      </c>
      <c r="G24" s="456">
        <v>879709.37</v>
      </c>
      <c r="H24" s="456">
        <v>21200995.817000002</v>
      </c>
      <c r="I24" s="456">
        <v>81886.456000000006</v>
      </c>
      <c r="J24" s="456">
        <v>2022595.4632000001</v>
      </c>
      <c r="K24" s="456">
        <f t="shared" si="1"/>
        <v>23223591.280200001</v>
      </c>
      <c r="L24" s="376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</row>
    <row r="25" spans="1:43" ht="22.95" customHeight="1" x14ac:dyDescent="0.25">
      <c r="A25" s="183" t="s">
        <v>18</v>
      </c>
      <c r="B25" s="456">
        <v>327473306.51999998</v>
      </c>
      <c r="C25" s="456">
        <v>167011386.32519999</v>
      </c>
      <c r="D25" s="456">
        <v>19088512.879999999</v>
      </c>
      <c r="E25" s="456">
        <v>9735141.5688000005</v>
      </c>
      <c r="F25" s="456">
        <f t="shared" si="0"/>
        <v>176746527.89399999</v>
      </c>
      <c r="G25" s="456">
        <v>1434800.121</v>
      </c>
      <c r="H25" s="456">
        <v>34578682.916100003</v>
      </c>
      <c r="I25" s="456">
        <v>83123.187000000005</v>
      </c>
      <c r="J25" s="456">
        <v>2053142.7189</v>
      </c>
      <c r="K25" s="456">
        <f t="shared" si="1"/>
        <v>36631825.635000005</v>
      </c>
      <c r="L25" s="376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</row>
    <row r="26" spans="1:43" ht="22.95" customHeight="1" x14ac:dyDescent="0.25">
      <c r="A26" s="182" t="s">
        <v>19</v>
      </c>
      <c r="B26" s="456">
        <v>1036180757.02</v>
      </c>
      <c r="C26" s="456">
        <v>528452186.08019996</v>
      </c>
      <c r="D26" s="456">
        <v>101522086.91</v>
      </c>
      <c r="E26" s="456">
        <v>51776264.324099995</v>
      </c>
      <c r="F26" s="456">
        <f t="shared" si="0"/>
        <v>580228450.40429997</v>
      </c>
      <c r="G26" s="456">
        <v>4590270.909</v>
      </c>
      <c r="H26" s="456">
        <v>110625528.9069</v>
      </c>
      <c r="I26" s="456">
        <v>447372.71899999998</v>
      </c>
      <c r="J26" s="456">
        <v>11050106.159299999</v>
      </c>
      <c r="K26" s="456">
        <f t="shared" si="1"/>
        <v>121675635.0662</v>
      </c>
      <c r="L26" s="376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</row>
    <row r="27" spans="1:43" ht="22.95" customHeight="1" x14ac:dyDescent="0.25">
      <c r="A27" s="378" t="s">
        <v>20</v>
      </c>
      <c r="B27" s="459">
        <v>433128980.64999998</v>
      </c>
      <c r="C27" s="459">
        <v>220895780.13149998</v>
      </c>
      <c r="D27" s="459">
        <v>44977533.259999998</v>
      </c>
      <c r="E27" s="459">
        <v>22938541.962599996</v>
      </c>
      <c r="F27" s="459">
        <f t="shared" si="0"/>
        <v>243834322.09409997</v>
      </c>
      <c r="G27" s="459">
        <v>1913770.9580000001</v>
      </c>
      <c r="H27" s="459">
        <v>46121880.087800004</v>
      </c>
      <c r="I27" s="459">
        <v>197828.66699999999</v>
      </c>
      <c r="J27" s="459">
        <v>4886368.0748999994</v>
      </c>
      <c r="K27" s="459">
        <f t="shared" si="1"/>
        <v>51008248.162700005</v>
      </c>
      <c r="L27" s="376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</row>
    <row r="28" spans="1:43" ht="22.95" customHeight="1" x14ac:dyDescent="0.25">
      <c r="A28" s="409" t="s">
        <v>69</v>
      </c>
      <c r="B28" s="460">
        <f>SUM(B13:B27)</f>
        <v>7461194283.0100002</v>
      </c>
      <c r="C28" s="460">
        <f t="shared" ref="C28:K28" si="2">SUM(C13:C27)</f>
        <v>3805209084.3350997</v>
      </c>
      <c r="D28" s="460">
        <f t="shared" si="2"/>
        <v>688702902.74000001</v>
      </c>
      <c r="E28" s="460">
        <f t="shared" si="2"/>
        <v>351238480.39740002</v>
      </c>
      <c r="F28" s="460">
        <f t="shared" si="2"/>
        <v>4156447564.7325001</v>
      </c>
      <c r="G28" s="460">
        <f t="shared" si="2"/>
        <v>33064565.129000004</v>
      </c>
      <c r="H28" s="460">
        <f t="shared" si="2"/>
        <v>796856019.60890007</v>
      </c>
      <c r="I28" s="460">
        <f t="shared" si="2"/>
        <v>3036178.3109999998</v>
      </c>
      <c r="J28" s="460">
        <f t="shared" si="2"/>
        <v>74993604.281700015</v>
      </c>
      <c r="K28" s="460">
        <f t="shared" si="2"/>
        <v>871849623.89060009</v>
      </c>
      <c r="L28" s="376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</row>
    <row r="29" spans="1:43" ht="13.2" customHeight="1" x14ac:dyDescent="0.25">
      <c r="A29" s="377"/>
      <c r="L29" s="377"/>
    </row>
    <row r="30" spans="1:43" ht="99.6" customHeight="1" x14ac:dyDescent="0.25">
      <c r="L30" s="377"/>
    </row>
  </sheetData>
  <sheetProtection algorithmName="SHA-512" hashValue="diSSANEyS+e9R1CiriBCMYXK6BCNrovFbeHXY//6LiPdDWAl88qddougrfUAYmGRjRfdHqEgsO8w03+2N3mJzA==" saltValue="32HhErdZgL45Rhclpbz3Rg==" spinCount="100000" sheet="1" objects="1" scenarios="1"/>
  <mergeCells count="14">
    <mergeCell ref="K8:K10"/>
    <mergeCell ref="B7:K7"/>
    <mergeCell ref="B11:E11"/>
    <mergeCell ref="B10:C10"/>
    <mergeCell ref="D10:E10"/>
    <mergeCell ref="G10:H10"/>
    <mergeCell ref="I10:J10"/>
    <mergeCell ref="A1:I2"/>
    <mergeCell ref="A7:A11"/>
    <mergeCell ref="B8:C8"/>
    <mergeCell ref="D8:E8"/>
    <mergeCell ref="F8:F10"/>
    <mergeCell ref="G8:H8"/>
    <mergeCell ref="I8:J8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K12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7" width="13.77734375" style="92" customWidth="1"/>
    <col min="8" max="8" width="13.77734375" style="156" customWidth="1"/>
    <col min="9" max="11" width="13.77734375" style="92" customWidth="1"/>
    <col min="12" max="12" width="15.33203125" style="92" customWidth="1"/>
    <col min="13" max="61" width="10.6640625" style="92" customWidth="1"/>
    <col min="62" max="230" width="11.5546875" style="92"/>
    <col min="231" max="231" width="16.44140625" style="92" customWidth="1"/>
    <col min="232" max="238" width="13.5546875" style="92" customWidth="1"/>
    <col min="239" max="239" width="16.5546875" style="92" customWidth="1"/>
    <col min="240" max="240" width="14.88671875" style="92" customWidth="1"/>
    <col min="241" max="247" width="14.5546875" style="92" customWidth="1"/>
    <col min="248" max="250" width="13.33203125" style="92" customWidth="1"/>
    <col min="251" max="251" width="12.88671875" style="92" customWidth="1"/>
    <col min="252" max="255" width="13.33203125" style="92" customWidth="1"/>
    <col min="256" max="256" width="14.88671875" style="92" customWidth="1"/>
    <col min="257" max="257" width="13.33203125" style="92" customWidth="1"/>
    <col min="258" max="261" width="15.33203125" style="92" customWidth="1"/>
    <col min="262" max="262" width="19.109375" style="92" customWidth="1"/>
    <col min="263" max="263" width="17.6640625" style="92" customWidth="1"/>
    <col min="264" max="317" width="10.6640625" style="92" customWidth="1"/>
    <col min="318" max="486" width="11.5546875" style="92"/>
    <col min="487" max="487" width="16.44140625" style="92" customWidth="1"/>
    <col min="488" max="494" width="13.5546875" style="92" customWidth="1"/>
    <col min="495" max="495" width="16.5546875" style="92" customWidth="1"/>
    <col min="496" max="496" width="14.88671875" style="92" customWidth="1"/>
    <col min="497" max="503" width="14.5546875" style="92" customWidth="1"/>
    <col min="504" max="506" width="13.33203125" style="92" customWidth="1"/>
    <col min="507" max="507" width="12.88671875" style="92" customWidth="1"/>
    <col min="508" max="511" width="13.33203125" style="92" customWidth="1"/>
    <col min="512" max="512" width="14.88671875" style="92" customWidth="1"/>
    <col min="513" max="513" width="13.33203125" style="92" customWidth="1"/>
    <col min="514" max="517" width="15.33203125" style="92" customWidth="1"/>
    <col min="518" max="518" width="19.109375" style="92" customWidth="1"/>
    <col min="519" max="519" width="17.6640625" style="92" customWidth="1"/>
    <col min="520" max="573" width="10.6640625" style="92" customWidth="1"/>
    <col min="574" max="742" width="11.5546875" style="92"/>
    <col min="743" max="743" width="16.44140625" style="92" customWidth="1"/>
    <col min="744" max="750" width="13.5546875" style="92" customWidth="1"/>
    <col min="751" max="751" width="16.5546875" style="92" customWidth="1"/>
    <col min="752" max="752" width="14.88671875" style="92" customWidth="1"/>
    <col min="753" max="759" width="14.5546875" style="92" customWidth="1"/>
    <col min="760" max="762" width="13.33203125" style="92" customWidth="1"/>
    <col min="763" max="763" width="12.88671875" style="92" customWidth="1"/>
    <col min="764" max="767" width="13.33203125" style="92" customWidth="1"/>
    <col min="768" max="768" width="14.88671875" style="92" customWidth="1"/>
    <col min="769" max="769" width="13.33203125" style="92" customWidth="1"/>
    <col min="770" max="773" width="15.33203125" style="92" customWidth="1"/>
    <col min="774" max="774" width="19.109375" style="92" customWidth="1"/>
    <col min="775" max="775" width="17.6640625" style="92" customWidth="1"/>
    <col min="776" max="829" width="10.6640625" style="92" customWidth="1"/>
    <col min="830" max="998" width="11.5546875" style="92"/>
    <col min="999" max="999" width="16.44140625" style="92" customWidth="1"/>
    <col min="1000" max="1006" width="13.5546875" style="92" customWidth="1"/>
    <col min="1007" max="1007" width="16.5546875" style="92" customWidth="1"/>
    <col min="1008" max="1008" width="14.88671875" style="92" customWidth="1"/>
    <col min="1009" max="1015" width="14.5546875" style="92" customWidth="1"/>
    <col min="1016" max="1018" width="13.33203125" style="92" customWidth="1"/>
    <col min="1019" max="1019" width="12.88671875" style="92" customWidth="1"/>
    <col min="1020" max="1023" width="13.33203125" style="92" customWidth="1"/>
    <col min="1024" max="1024" width="14.88671875" style="92" customWidth="1"/>
    <col min="1025" max="1025" width="13.33203125" style="92" customWidth="1"/>
    <col min="1026" max="1029" width="15.33203125" style="92" customWidth="1"/>
    <col min="1030" max="1030" width="19.109375" style="92" customWidth="1"/>
    <col min="1031" max="1031" width="17.6640625" style="92" customWidth="1"/>
    <col min="1032" max="1085" width="10.6640625" style="92" customWidth="1"/>
    <col min="1086" max="1254" width="11.5546875" style="92"/>
    <col min="1255" max="1255" width="16.44140625" style="92" customWidth="1"/>
    <col min="1256" max="1262" width="13.5546875" style="92" customWidth="1"/>
    <col min="1263" max="1263" width="16.5546875" style="92" customWidth="1"/>
    <col min="1264" max="1264" width="14.88671875" style="92" customWidth="1"/>
    <col min="1265" max="1271" width="14.5546875" style="92" customWidth="1"/>
    <col min="1272" max="1274" width="13.33203125" style="92" customWidth="1"/>
    <col min="1275" max="1275" width="12.88671875" style="92" customWidth="1"/>
    <col min="1276" max="1279" width="13.33203125" style="92" customWidth="1"/>
    <col min="1280" max="1280" width="14.88671875" style="92" customWidth="1"/>
    <col min="1281" max="1281" width="13.33203125" style="92" customWidth="1"/>
    <col min="1282" max="1285" width="15.33203125" style="92" customWidth="1"/>
    <col min="1286" max="1286" width="19.109375" style="92" customWidth="1"/>
    <col min="1287" max="1287" width="17.6640625" style="92" customWidth="1"/>
    <col min="1288" max="1341" width="10.6640625" style="92" customWidth="1"/>
    <col min="1342" max="1510" width="11.5546875" style="92"/>
    <col min="1511" max="1511" width="16.44140625" style="92" customWidth="1"/>
    <col min="1512" max="1518" width="13.5546875" style="92" customWidth="1"/>
    <col min="1519" max="1519" width="16.5546875" style="92" customWidth="1"/>
    <col min="1520" max="1520" width="14.88671875" style="92" customWidth="1"/>
    <col min="1521" max="1527" width="14.5546875" style="92" customWidth="1"/>
    <col min="1528" max="1530" width="13.33203125" style="92" customWidth="1"/>
    <col min="1531" max="1531" width="12.88671875" style="92" customWidth="1"/>
    <col min="1532" max="1535" width="13.33203125" style="92" customWidth="1"/>
    <col min="1536" max="1536" width="14.88671875" style="92" customWidth="1"/>
    <col min="1537" max="1537" width="13.33203125" style="92" customWidth="1"/>
    <col min="1538" max="1541" width="15.33203125" style="92" customWidth="1"/>
    <col min="1542" max="1542" width="19.109375" style="92" customWidth="1"/>
    <col min="1543" max="1543" width="17.6640625" style="92" customWidth="1"/>
    <col min="1544" max="1597" width="10.6640625" style="92" customWidth="1"/>
    <col min="1598" max="1766" width="11.5546875" style="92"/>
    <col min="1767" max="1767" width="16.44140625" style="92" customWidth="1"/>
    <col min="1768" max="1774" width="13.5546875" style="92" customWidth="1"/>
    <col min="1775" max="1775" width="16.5546875" style="92" customWidth="1"/>
    <col min="1776" max="1776" width="14.88671875" style="92" customWidth="1"/>
    <col min="1777" max="1783" width="14.5546875" style="92" customWidth="1"/>
    <col min="1784" max="1786" width="13.33203125" style="92" customWidth="1"/>
    <col min="1787" max="1787" width="12.88671875" style="92" customWidth="1"/>
    <col min="1788" max="1791" width="13.33203125" style="92" customWidth="1"/>
    <col min="1792" max="1792" width="14.88671875" style="92" customWidth="1"/>
    <col min="1793" max="1793" width="13.33203125" style="92" customWidth="1"/>
    <col min="1794" max="1797" width="15.33203125" style="92" customWidth="1"/>
    <col min="1798" max="1798" width="19.109375" style="92" customWidth="1"/>
    <col min="1799" max="1799" width="17.6640625" style="92" customWidth="1"/>
    <col min="1800" max="1853" width="10.6640625" style="92" customWidth="1"/>
    <col min="1854" max="2022" width="11.5546875" style="92"/>
    <col min="2023" max="2023" width="16.44140625" style="92" customWidth="1"/>
    <col min="2024" max="2030" width="13.5546875" style="92" customWidth="1"/>
    <col min="2031" max="2031" width="16.5546875" style="92" customWidth="1"/>
    <col min="2032" max="2032" width="14.88671875" style="92" customWidth="1"/>
    <col min="2033" max="2039" width="14.5546875" style="92" customWidth="1"/>
    <col min="2040" max="2042" width="13.33203125" style="92" customWidth="1"/>
    <col min="2043" max="2043" width="12.88671875" style="92" customWidth="1"/>
    <col min="2044" max="2047" width="13.33203125" style="92" customWidth="1"/>
    <col min="2048" max="2048" width="14.88671875" style="92" customWidth="1"/>
    <col min="2049" max="2049" width="13.33203125" style="92" customWidth="1"/>
    <col min="2050" max="2053" width="15.33203125" style="92" customWidth="1"/>
    <col min="2054" max="2054" width="19.109375" style="92" customWidth="1"/>
    <col min="2055" max="2055" width="17.6640625" style="92" customWidth="1"/>
    <col min="2056" max="2109" width="10.6640625" style="92" customWidth="1"/>
    <col min="2110" max="2278" width="11.5546875" style="92"/>
    <col min="2279" max="2279" width="16.44140625" style="92" customWidth="1"/>
    <col min="2280" max="2286" width="13.5546875" style="92" customWidth="1"/>
    <col min="2287" max="2287" width="16.5546875" style="92" customWidth="1"/>
    <col min="2288" max="2288" width="14.88671875" style="92" customWidth="1"/>
    <col min="2289" max="2295" width="14.5546875" style="92" customWidth="1"/>
    <col min="2296" max="2298" width="13.33203125" style="92" customWidth="1"/>
    <col min="2299" max="2299" width="12.88671875" style="92" customWidth="1"/>
    <col min="2300" max="2303" width="13.33203125" style="92" customWidth="1"/>
    <col min="2304" max="2304" width="14.88671875" style="92" customWidth="1"/>
    <col min="2305" max="2305" width="13.33203125" style="92" customWidth="1"/>
    <col min="2306" max="2309" width="15.33203125" style="92" customWidth="1"/>
    <col min="2310" max="2310" width="19.109375" style="92" customWidth="1"/>
    <col min="2311" max="2311" width="17.6640625" style="92" customWidth="1"/>
    <col min="2312" max="2365" width="10.6640625" style="92" customWidth="1"/>
    <col min="2366" max="2534" width="11.5546875" style="92"/>
    <col min="2535" max="2535" width="16.44140625" style="92" customWidth="1"/>
    <col min="2536" max="2542" width="13.5546875" style="92" customWidth="1"/>
    <col min="2543" max="2543" width="16.5546875" style="92" customWidth="1"/>
    <col min="2544" max="2544" width="14.88671875" style="92" customWidth="1"/>
    <col min="2545" max="2551" width="14.5546875" style="92" customWidth="1"/>
    <col min="2552" max="2554" width="13.33203125" style="92" customWidth="1"/>
    <col min="2555" max="2555" width="12.88671875" style="92" customWidth="1"/>
    <col min="2556" max="2559" width="13.33203125" style="92" customWidth="1"/>
    <col min="2560" max="2560" width="14.88671875" style="92" customWidth="1"/>
    <col min="2561" max="2561" width="13.33203125" style="92" customWidth="1"/>
    <col min="2562" max="2565" width="15.33203125" style="92" customWidth="1"/>
    <col min="2566" max="2566" width="19.109375" style="92" customWidth="1"/>
    <col min="2567" max="2567" width="17.6640625" style="92" customWidth="1"/>
    <col min="2568" max="2621" width="10.6640625" style="92" customWidth="1"/>
    <col min="2622" max="2790" width="11.5546875" style="92"/>
    <col min="2791" max="2791" width="16.44140625" style="92" customWidth="1"/>
    <col min="2792" max="2798" width="13.5546875" style="92" customWidth="1"/>
    <col min="2799" max="2799" width="16.5546875" style="92" customWidth="1"/>
    <col min="2800" max="2800" width="14.88671875" style="92" customWidth="1"/>
    <col min="2801" max="2807" width="14.5546875" style="92" customWidth="1"/>
    <col min="2808" max="2810" width="13.33203125" style="92" customWidth="1"/>
    <col min="2811" max="2811" width="12.88671875" style="92" customWidth="1"/>
    <col min="2812" max="2815" width="13.33203125" style="92" customWidth="1"/>
    <col min="2816" max="2816" width="14.88671875" style="92" customWidth="1"/>
    <col min="2817" max="2817" width="13.33203125" style="92" customWidth="1"/>
    <col min="2818" max="2821" width="15.33203125" style="92" customWidth="1"/>
    <col min="2822" max="2822" width="19.109375" style="92" customWidth="1"/>
    <col min="2823" max="2823" width="17.6640625" style="92" customWidth="1"/>
    <col min="2824" max="2877" width="10.6640625" style="92" customWidth="1"/>
    <col min="2878" max="3046" width="11.5546875" style="92"/>
    <col min="3047" max="3047" width="16.44140625" style="92" customWidth="1"/>
    <col min="3048" max="3054" width="13.5546875" style="92" customWidth="1"/>
    <col min="3055" max="3055" width="16.5546875" style="92" customWidth="1"/>
    <col min="3056" max="3056" width="14.88671875" style="92" customWidth="1"/>
    <col min="3057" max="3063" width="14.5546875" style="92" customWidth="1"/>
    <col min="3064" max="3066" width="13.33203125" style="92" customWidth="1"/>
    <col min="3067" max="3067" width="12.88671875" style="92" customWidth="1"/>
    <col min="3068" max="3071" width="13.33203125" style="92" customWidth="1"/>
    <col min="3072" max="3072" width="14.88671875" style="92" customWidth="1"/>
    <col min="3073" max="3073" width="13.33203125" style="92" customWidth="1"/>
    <col min="3074" max="3077" width="15.33203125" style="92" customWidth="1"/>
    <col min="3078" max="3078" width="19.109375" style="92" customWidth="1"/>
    <col min="3079" max="3079" width="17.6640625" style="92" customWidth="1"/>
    <col min="3080" max="3133" width="10.6640625" style="92" customWidth="1"/>
    <col min="3134" max="3302" width="11.5546875" style="92"/>
    <col min="3303" max="3303" width="16.44140625" style="92" customWidth="1"/>
    <col min="3304" max="3310" width="13.5546875" style="92" customWidth="1"/>
    <col min="3311" max="3311" width="16.5546875" style="92" customWidth="1"/>
    <col min="3312" max="3312" width="14.88671875" style="92" customWidth="1"/>
    <col min="3313" max="3319" width="14.5546875" style="92" customWidth="1"/>
    <col min="3320" max="3322" width="13.33203125" style="92" customWidth="1"/>
    <col min="3323" max="3323" width="12.88671875" style="92" customWidth="1"/>
    <col min="3324" max="3327" width="13.33203125" style="92" customWidth="1"/>
    <col min="3328" max="3328" width="14.88671875" style="92" customWidth="1"/>
    <col min="3329" max="3329" width="13.33203125" style="92" customWidth="1"/>
    <col min="3330" max="3333" width="15.33203125" style="92" customWidth="1"/>
    <col min="3334" max="3334" width="19.109375" style="92" customWidth="1"/>
    <col min="3335" max="3335" width="17.6640625" style="92" customWidth="1"/>
    <col min="3336" max="3389" width="10.6640625" style="92" customWidth="1"/>
    <col min="3390" max="3558" width="11.5546875" style="92"/>
    <col min="3559" max="3559" width="16.44140625" style="92" customWidth="1"/>
    <col min="3560" max="3566" width="13.5546875" style="92" customWidth="1"/>
    <col min="3567" max="3567" width="16.5546875" style="92" customWidth="1"/>
    <col min="3568" max="3568" width="14.88671875" style="92" customWidth="1"/>
    <col min="3569" max="3575" width="14.5546875" style="92" customWidth="1"/>
    <col min="3576" max="3578" width="13.33203125" style="92" customWidth="1"/>
    <col min="3579" max="3579" width="12.88671875" style="92" customWidth="1"/>
    <col min="3580" max="3583" width="13.33203125" style="92" customWidth="1"/>
    <col min="3584" max="3584" width="14.88671875" style="92" customWidth="1"/>
    <col min="3585" max="3585" width="13.33203125" style="92" customWidth="1"/>
    <col min="3586" max="3589" width="15.33203125" style="92" customWidth="1"/>
    <col min="3590" max="3590" width="19.109375" style="92" customWidth="1"/>
    <col min="3591" max="3591" width="17.6640625" style="92" customWidth="1"/>
    <col min="3592" max="3645" width="10.6640625" style="92" customWidth="1"/>
    <col min="3646" max="3814" width="11.5546875" style="92"/>
    <col min="3815" max="3815" width="16.44140625" style="92" customWidth="1"/>
    <col min="3816" max="3822" width="13.5546875" style="92" customWidth="1"/>
    <col min="3823" max="3823" width="16.5546875" style="92" customWidth="1"/>
    <col min="3824" max="3824" width="14.88671875" style="92" customWidth="1"/>
    <col min="3825" max="3831" width="14.5546875" style="92" customWidth="1"/>
    <col min="3832" max="3834" width="13.33203125" style="92" customWidth="1"/>
    <col min="3835" max="3835" width="12.88671875" style="92" customWidth="1"/>
    <col min="3836" max="3839" width="13.33203125" style="92" customWidth="1"/>
    <col min="3840" max="3840" width="14.88671875" style="92" customWidth="1"/>
    <col min="3841" max="3841" width="13.33203125" style="92" customWidth="1"/>
    <col min="3842" max="3845" width="15.33203125" style="92" customWidth="1"/>
    <col min="3846" max="3846" width="19.109375" style="92" customWidth="1"/>
    <col min="3847" max="3847" width="17.6640625" style="92" customWidth="1"/>
    <col min="3848" max="3901" width="10.6640625" style="92" customWidth="1"/>
    <col min="3902" max="4070" width="11.5546875" style="92"/>
    <col min="4071" max="4071" width="16.44140625" style="92" customWidth="1"/>
    <col min="4072" max="4078" width="13.5546875" style="92" customWidth="1"/>
    <col min="4079" max="4079" width="16.5546875" style="92" customWidth="1"/>
    <col min="4080" max="4080" width="14.88671875" style="92" customWidth="1"/>
    <col min="4081" max="4087" width="14.5546875" style="92" customWidth="1"/>
    <col min="4088" max="4090" width="13.33203125" style="92" customWidth="1"/>
    <col min="4091" max="4091" width="12.88671875" style="92" customWidth="1"/>
    <col min="4092" max="4095" width="13.33203125" style="92" customWidth="1"/>
    <col min="4096" max="4096" width="14.88671875" style="92" customWidth="1"/>
    <col min="4097" max="4097" width="13.33203125" style="92" customWidth="1"/>
    <col min="4098" max="4101" width="15.33203125" style="92" customWidth="1"/>
    <col min="4102" max="4102" width="19.109375" style="92" customWidth="1"/>
    <col min="4103" max="4103" width="17.6640625" style="92" customWidth="1"/>
    <col min="4104" max="4157" width="10.6640625" style="92" customWidth="1"/>
    <col min="4158" max="4326" width="11.5546875" style="92"/>
    <col min="4327" max="4327" width="16.44140625" style="92" customWidth="1"/>
    <col min="4328" max="4334" width="13.5546875" style="92" customWidth="1"/>
    <col min="4335" max="4335" width="16.5546875" style="92" customWidth="1"/>
    <col min="4336" max="4336" width="14.88671875" style="92" customWidth="1"/>
    <col min="4337" max="4343" width="14.5546875" style="92" customWidth="1"/>
    <col min="4344" max="4346" width="13.33203125" style="92" customWidth="1"/>
    <col min="4347" max="4347" width="12.88671875" style="92" customWidth="1"/>
    <col min="4348" max="4351" width="13.33203125" style="92" customWidth="1"/>
    <col min="4352" max="4352" width="14.88671875" style="92" customWidth="1"/>
    <col min="4353" max="4353" width="13.33203125" style="92" customWidth="1"/>
    <col min="4354" max="4357" width="15.33203125" style="92" customWidth="1"/>
    <col min="4358" max="4358" width="19.109375" style="92" customWidth="1"/>
    <col min="4359" max="4359" width="17.6640625" style="92" customWidth="1"/>
    <col min="4360" max="4413" width="10.6640625" style="92" customWidth="1"/>
    <col min="4414" max="4582" width="11.5546875" style="92"/>
    <col min="4583" max="4583" width="16.44140625" style="92" customWidth="1"/>
    <col min="4584" max="4590" width="13.5546875" style="92" customWidth="1"/>
    <col min="4591" max="4591" width="16.5546875" style="92" customWidth="1"/>
    <col min="4592" max="4592" width="14.88671875" style="92" customWidth="1"/>
    <col min="4593" max="4599" width="14.5546875" style="92" customWidth="1"/>
    <col min="4600" max="4602" width="13.33203125" style="92" customWidth="1"/>
    <col min="4603" max="4603" width="12.88671875" style="92" customWidth="1"/>
    <col min="4604" max="4607" width="13.33203125" style="92" customWidth="1"/>
    <col min="4608" max="4608" width="14.88671875" style="92" customWidth="1"/>
    <col min="4609" max="4609" width="13.33203125" style="92" customWidth="1"/>
    <col min="4610" max="4613" width="15.33203125" style="92" customWidth="1"/>
    <col min="4614" max="4614" width="19.109375" style="92" customWidth="1"/>
    <col min="4615" max="4615" width="17.6640625" style="92" customWidth="1"/>
    <col min="4616" max="4669" width="10.6640625" style="92" customWidth="1"/>
    <col min="4670" max="4838" width="11.5546875" style="92"/>
    <col min="4839" max="4839" width="16.44140625" style="92" customWidth="1"/>
    <col min="4840" max="4846" width="13.5546875" style="92" customWidth="1"/>
    <col min="4847" max="4847" width="16.5546875" style="92" customWidth="1"/>
    <col min="4848" max="4848" width="14.88671875" style="92" customWidth="1"/>
    <col min="4849" max="4855" width="14.5546875" style="92" customWidth="1"/>
    <col min="4856" max="4858" width="13.33203125" style="92" customWidth="1"/>
    <col min="4859" max="4859" width="12.88671875" style="92" customWidth="1"/>
    <col min="4860" max="4863" width="13.33203125" style="92" customWidth="1"/>
    <col min="4864" max="4864" width="14.88671875" style="92" customWidth="1"/>
    <col min="4865" max="4865" width="13.33203125" style="92" customWidth="1"/>
    <col min="4866" max="4869" width="15.33203125" style="92" customWidth="1"/>
    <col min="4870" max="4870" width="19.109375" style="92" customWidth="1"/>
    <col min="4871" max="4871" width="17.6640625" style="92" customWidth="1"/>
    <col min="4872" max="4925" width="10.6640625" style="92" customWidth="1"/>
    <col min="4926" max="5094" width="11.5546875" style="92"/>
    <col min="5095" max="5095" width="16.44140625" style="92" customWidth="1"/>
    <col min="5096" max="5102" width="13.5546875" style="92" customWidth="1"/>
    <col min="5103" max="5103" width="16.5546875" style="92" customWidth="1"/>
    <col min="5104" max="5104" width="14.88671875" style="92" customWidth="1"/>
    <col min="5105" max="5111" width="14.5546875" style="92" customWidth="1"/>
    <col min="5112" max="5114" width="13.33203125" style="92" customWidth="1"/>
    <col min="5115" max="5115" width="12.88671875" style="92" customWidth="1"/>
    <col min="5116" max="5119" width="13.33203125" style="92" customWidth="1"/>
    <col min="5120" max="5120" width="14.88671875" style="92" customWidth="1"/>
    <col min="5121" max="5121" width="13.33203125" style="92" customWidth="1"/>
    <col min="5122" max="5125" width="15.33203125" style="92" customWidth="1"/>
    <col min="5126" max="5126" width="19.109375" style="92" customWidth="1"/>
    <col min="5127" max="5127" width="17.6640625" style="92" customWidth="1"/>
    <col min="5128" max="5181" width="10.6640625" style="92" customWidth="1"/>
    <col min="5182" max="5350" width="11.5546875" style="92"/>
    <col min="5351" max="5351" width="16.44140625" style="92" customWidth="1"/>
    <col min="5352" max="5358" width="13.5546875" style="92" customWidth="1"/>
    <col min="5359" max="5359" width="16.5546875" style="92" customWidth="1"/>
    <col min="5360" max="5360" width="14.88671875" style="92" customWidth="1"/>
    <col min="5361" max="5367" width="14.5546875" style="92" customWidth="1"/>
    <col min="5368" max="5370" width="13.33203125" style="92" customWidth="1"/>
    <col min="5371" max="5371" width="12.88671875" style="92" customWidth="1"/>
    <col min="5372" max="5375" width="13.33203125" style="92" customWidth="1"/>
    <col min="5376" max="5376" width="14.88671875" style="92" customWidth="1"/>
    <col min="5377" max="5377" width="13.33203125" style="92" customWidth="1"/>
    <col min="5378" max="5381" width="15.33203125" style="92" customWidth="1"/>
    <col min="5382" max="5382" width="19.109375" style="92" customWidth="1"/>
    <col min="5383" max="5383" width="17.6640625" style="92" customWidth="1"/>
    <col min="5384" max="5437" width="10.6640625" style="92" customWidth="1"/>
    <col min="5438" max="5606" width="11.5546875" style="92"/>
    <col min="5607" max="5607" width="16.44140625" style="92" customWidth="1"/>
    <col min="5608" max="5614" width="13.5546875" style="92" customWidth="1"/>
    <col min="5615" max="5615" width="16.5546875" style="92" customWidth="1"/>
    <col min="5616" max="5616" width="14.88671875" style="92" customWidth="1"/>
    <col min="5617" max="5623" width="14.5546875" style="92" customWidth="1"/>
    <col min="5624" max="5626" width="13.33203125" style="92" customWidth="1"/>
    <col min="5627" max="5627" width="12.88671875" style="92" customWidth="1"/>
    <col min="5628" max="5631" width="13.33203125" style="92" customWidth="1"/>
    <col min="5632" max="5632" width="14.88671875" style="92" customWidth="1"/>
    <col min="5633" max="5633" width="13.33203125" style="92" customWidth="1"/>
    <col min="5634" max="5637" width="15.33203125" style="92" customWidth="1"/>
    <col min="5638" max="5638" width="19.109375" style="92" customWidth="1"/>
    <col min="5639" max="5639" width="17.6640625" style="92" customWidth="1"/>
    <col min="5640" max="5693" width="10.6640625" style="92" customWidth="1"/>
    <col min="5694" max="5862" width="11.5546875" style="92"/>
    <col min="5863" max="5863" width="16.44140625" style="92" customWidth="1"/>
    <col min="5864" max="5870" width="13.5546875" style="92" customWidth="1"/>
    <col min="5871" max="5871" width="16.5546875" style="92" customWidth="1"/>
    <col min="5872" max="5872" width="14.88671875" style="92" customWidth="1"/>
    <col min="5873" max="5879" width="14.5546875" style="92" customWidth="1"/>
    <col min="5880" max="5882" width="13.33203125" style="92" customWidth="1"/>
    <col min="5883" max="5883" width="12.88671875" style="92" customWidth="1"/>
    <col min="5884" max="5887" width="13.33203125" style="92" customWidth="1"/>
    <col min="5888" max="5888" width="14.88671875" style="92" customWidth="1"/>
    <col min="5889" max="5889" width="13.33203125" style="92" customWidth="1"/>
    <col min="5890" max="5893" width="15.33203125" style="92" customWidth="1"/>
    <col min="5894" max="5894" width="19.109375" style="92" customWidth="1"/>
    <col min="5895" max="5895" width="17.6640625" style="92" customWidth="1"/>
    <col min="5896" max="5949" width="10.6640625" style="92" customWidth="1"/>
    <col min="5950" max="6118" width="11.5546875" style="92"/>
    <col min="6119" max="6119" width="16.44140625" style="92" customWidth="1"/>
    <col min="6120" max="6126" width="13.5546875" style="92" customWidth="1"/>
    <col min="6127" max="6127" width="16.5546875" style="92" customWidth="1"/>
    <col min="6128" max="6128" width="14.88671875" style="92" customWidth="1"/>
    <col min="6129" max="6135" width="14.5546875" style="92" customWidth="1"/>
    <col min="6136" max="6138" width="13.33203125" style="92" customWidth="1"/>
    <col min="6139" max="6139" width="12.88671875" style="92" customWidth="1"/>
    <col min="6140" max="6143" width="13.33203125" style="92" customWidth="1"/>
    <col min="6144" max="6144" width="14.88671875" style="92" customWidth="1"/>
    <col min="6145" max="6145" width="13.33203125" style="92" customWidth="1"/>
    <col min="6146" max="6149" width="15.33203125" style="92" customWidth="1"/>
    <col min="6150" max="6150" width="19.109375" style="92" customWidth="1"/>
    <col min="6151" max="6151" width="17.6640625" style="92" customWidth="1"/>
    <col min="6152" max="6205" width="10.6640625" style="92" customWidth="1"/>
    <col min="6206" max="6374" width="11.5546875" style="92"/>
    <col min="6375" max="6375" width="16.44140625" style="92" customWidth="1"/>
    <col min="6376" max="6382" width="13.5546875" style="92" customWidth="1"/>
    <col min="6383" max="6383" width="16.5546875" style="92" customWidth="1"/>
    <col min="6384" max="6384" width="14.88671875" style="92" customWidth="1"/>
    <col min="6385" max="6391" width="14.5546875" style="92" customWidth="1"/>
    <col min="6392" max="6394" width="13.33203125" style="92" customWidth="1"/>
    <col min="6395" max="6395" width="12.88671875" style="92" customWidth="1"/>
    <col min="6396" max="6399" width="13.33203125" style="92" customWidth="1"/>
    <col min="6400" max="6400" width="14.88671875" style="92" customWidth="1"/>
    <col min="6401" max="6401" width="13.33203125" style="92" customWidth="1"/>
    <col min="6402" max="6405" width="15.33203125" style="92" customWidth="1"/>
    <col min="6406" max="6406" width="19.109375" style="92" customWidth="1"/>
    <col min="6407" max="6407" width="17.6640625" style="92" customWidth="1"/>
    <col min="6408" max="6461" width="10.6640625" style="92" customWidth="1"/>
    <col min="6462" max="6630" width="11.5546875" style="92"/>
    <col min="6631" max="6631" width="16.44140625" style="92" customWidth="1"/>
    <col min="6632" max="6638" width="13.5546875" style="92" customWidth="1"/>
    <col min="6639" max="6639" width="16.5546875" style="92" customWidth="1"/>
    <col min="6640" max="6640" width="14.88671875" style="92" customWidth="1"/>
    <col min="6641" max="6647" width="14.5546875" style="92" customWidth="1"/>
    <col min="6648" max="6650" width="13.33203125" style="92" customWidth="1"/>
    <col min="6651" max="6651" width="12.88671875" style="92" customWidth="1"/>
    <col min="6652" max="6655" width="13.33203125" style="92" customWidth="1"/>
    <col min="6656" max="6656" width="14.88671875" style="92" customWidth="1"/>
    <col min="6657" max="6657" width="13.33203125" style="92" customWidth="1"/>
    <col min="6658" max="6661" width="15.33203125" style="92" customWidth="1"/>
    <col min="6662" max="6662" width="19.109375" style="92" customWidth="1"/>
    <col min="6663" max="6663" width="17.6640625" style="92" customWidth="1"/>
    <col min="6664" max="6717" width="10.6640625" style="92" customWidth="1"/>
    <col min="6718" max="6886" width="11.5546875" style="92"/>
    <col min="6887" max="6887" width="16.44140625" style="92" customWidth="1"/>
    <col min="6888" max="6894" width="13.5546875" style="92" customWidth="1"/>
    <col min="6895" max="6895" width="16.5546875" style="92" customWidth="1"/>
    <col min="6896" max="6896" width="14.88671875" style="92" customWidth="1"/>
    <col min="6897" max="6903" width="14.5546875" style="92" customWidth="1"/>
    <col min="6904" max="6906" width="13.33203125" style="92" customWidth="1"/>
    <col min="6907" max="6907" width="12.88671875" style="92" customWidth="1"/>
    <col min="6908" max="6911" width="13.33203125" style="92" customWidth="1"/>
    <col min="6912" max="6912" width="14.88671875" style="92" customWidth="1"/>
    <col min="6913" max="6913" width="13.33203125" style="92" customWidth="1"/>
    <col min="6914" max="6917" width="15.33203125" style="92" customWidth="1"/>
    <col min="6918" max="6918" width="19.109375" style="92" customWidth="1"/>
    <col min="6919" max="6919" width="17.6640625" style="92" customWidth="1"/>
    <col min="6920" max="6973" width="10.6640625" style="92" customWidth="1"/>
    <col min="6974" max="7142" width="11.5546875" style="92"/>
    <col min="7143" max="7143" width="16.44140625" style="92" customWidth="1"/>
    <col min="7144" max="7150" width="13.5546875" style="92" customWidth="1"/>
    <col min="7151" max="7151" width="16.5546875" style="92" customWidth="1"/>
    <col min="7152" max="7152" width="14.88671875" style="92" customWidth="1"/>
    <col min="7153" max="7159" width="14.5546875" style="92" customWidth="1"/>
    <col min="7160" max="7162" width="13.33203125" style="92" customWidth="1"/>
    <col min="7163" max="7163" width="12.88671875" style="92" customWidth="1"/>
    <col min="7164" max="7167" width="13.33203125" style="92" customWidth="1"/>
    <col min="7168" max="7168" width="14.88671875" style="92" customWidth="1"/>
    <col min="7169" max="7169" width="13.33203125" style="92" customWidth="1"/>
    <col min="7170" max="7173" width="15.33203125" style="92" customWidth="1"/>
    <col min="7174" max="7174" width="19.109375" style="92" customWidth="1"/>
    <col min="7175" max="7175" width="17.6640625" style="92" customWidth="1"/>
    <col min="7176" max="7229" width="10.6640625" style="92" customWidth="1"/>
    <col min="7230" max="7398" width="11.5546875" style="92"/>
    <col min="7399" max="7399" width="16.44140625" style="92" customWidth="1"/>
    <col min="7400" max="7406" width="13.5546875" style="92" customWidth="1"/>
    <col min="7407" max="7407" width="16.5546875" style="92" customWidth="1"/>
    <col min="7408" max="7408" width="14.88671875" style="92" customWidth="1"/>
    <col min="7409" max="7415" width="14.5546875" style="92" customWidth="1"/>
    <col min="7416" max="7418" width="13.33203125" style="92" customWidth="1"/>
    <col min="7419" max="7419" width="12.88671875" style="92" customWidth="1"/>
    <col min="7420" max="7423" width="13.33203125" style="92" customWidth="1"/>
    <col min="7424" max="7424" width="14.88671875" style="92" customWidth="1"/>
    <col min="7425" max="7425" width="13.33203125" style="92" customWidth="1"/>
    <col min="7426" max="7429" width="15.33203125" style="92" customWidth="1"/>
    <col min="7430" max="7430" width="19.109375" style="92" customWidth="1"/>
    <col min="7431" max="7431" width="17.6640625" style="92" customWidth="1"/>
    <col min="7432" max="7485" width="10.6640625" style="92" customWidth="1"/>
    <col min="7486" max="7654" width="11.5546875" style="92"/>
    <col min="7655" max="7655" width="16.44140625" style="92" customWidth="1"/>
    <col min="7656" max="7662" width="13.5546875" style="92" customWidth="1"/>
    <col min="7663" max="7663" width="16.5546875" style="92" customWidth="1"/>
    <col min="7664" max="7664" width="14.88671875" style="92" customWidth="1"/>
    <col min="7665" max="7671" width="14.5546875" style="92" customWidth="1"/>
    <col min="7672" max="7674" width="13.33203125" style="92" customWidth="1"/>
    <col min="7675" max="7675" width="12.88671875" style="92" customWidth="1"/>
    <col min="7676" max="7679" width="13.33203125" style="92" customWidth="1"/>
    <col min="7680" max="7680" width="14.88671875" style="92" customWidth="1"/>
    <col min="7681" max="7681" width="13.33203125" style="92" customWidth="1"/>
    <col min="7682" max="7685" width="15.33203125" style="92" customWidth="1"/>
    <col min="7686" max="7686" width="19.109375" style="92" customWidth="1"/>
    <col min="7687" max="7687" width="17.6640625" style="92" customWidth="1"/>
    <col min="7688" max="7741" width="10.6640625" style="92" customWidth="1"/>
    <col min="7742" max="7910" width="11.5546875" style="92"/>
    <col min="7911" max="7911" width="16.44140625" style="92" customWidth="1"/>
    <col min="7912" max="7918" width="13.5546875" style="92" customWidth="1"/>
    <col min="7919" max="7919" width="16.5546875" style="92" customWidth="1"/>
    <col min="7920" max="7920" width="14.88671875" style="92" customWidth="1"/>
    <col min="7921" max="7927" width="14.5546875" style="92" customWidth="1"/>
    <col min="7928" max="7930" width="13.33203125" style="92" customWidth="1"/>
    <col min="7931" max="7931" width="12.88671875" style="92" customWidth="1"/>
    <col min="7932" max="7935" width="13.33203125" style="92" customWidth="1"/>
    <col min="7936" max="7936" width="14.88671875" style="92" customWidth="1"/>
    <col min="7937" max="7937" width="13.33203125" style="92" customWidth="1"/>
    <col min="7938" max="7941" width="15.33203125" style="92" customWidth="1"/>
    <col min="7942" max="7942" width="19.109375" style="92" customWidth="1"/>
    <col min="7943" max="7943" width="17.6640625" style="92" customWidth="1"/>
    <col min="7944" max="7997" width="10.6640625" style="92" customWidth="1"/>
    <col min="7998" max="8166" width="11.5546875" style="92"/>
    <col min="8167" max="8167" width="16.44140625" style="92" customWidth="1"/>
    <col min="8168" max="8174" width="13.5546875" style="92" customWidth="1"/>
    <col min="8175" max="8175" width="16.5546875" style="92" customWidth="1"/>
    <col min="8176" max="8176" width="14.88671875" style="92" customWidth="1"/>
    <col min="8177" max="8183" width="14.5546875" style="92" customWidth="1"/>
    <col min="8184" max="8186" width="13.33203125" style="92" customWidth="1"/>
    <col min="8187" max="8187" width="12.88671875" style="92" customWidth="1"/>
    <col min="8188" max="8191" width="13.33203125" style="92" customWidth="1"/>
    <col min="8192" max="8192" width="14.88671875" style="92" customWidth="1"/>
    <col min="8193" max="8193" width="13.33203125" style="92" customWidth="1"/>
    <col min="8194" max="8197" width="15.33203125" style="92" customWidth="1"/>
    <col min="8198" max="8198" width="19.109375" style="92" customWidth="1"/>
    <col min="8199" max="8199" width="17.6640625" style="92" customWidth="1"/>
    <col min="8200" max="8253" width="10.6640625" style="92" customWidth="1"/>
    <col min="8254" max="8422" width="11.5546875" style="92"/>
    <col min="8423" max="8423" width="16.44140625" style="92" customWidth="1"/>
    <col min="8424" max="8430" width="13.5546875" style="92" customWidth="1"/>
    <col min="8431" max="8431" width="16.5546875" style="92" customWidth="1"/>
    <col min="8432" max="8432" width="14.88671875" style="92" customWidth="1"/>
    <col min="8433" max="8439" width="14.5546875" style="92" customWidth="1"/>
    <col min="8440" max="8442" width="13.33203125" style="92" customWidth="1"/>
    <col min="8443" max="8443" width="12.88671875" style="92" customWidth="1"/>
    <col min="8444" max="8447" width="13.33203125" style="92" customWidth="1"/>
    <col min="8448" max="8448" width="14.88671875" style="92" customWidth="1"/>
    <col min="8449" max="8449" width="13.33203125" style="92" customWidth="1"/>
    <col min="8450" max="8453" width="15.33203125" style="92" customWidth="1"/>
    <col min="8454" max="8454" width="19.109375" style="92" customWidth="1"/>
    <col min="8455" max="8455" width="17.6640625" style="92" customWidth="1"/>
    <col min="8456" max="8509" width="10.6640625" style="92" customWidth="1"/>
    <col min="8510" max="8678" width="11.5546875" style="92"/>
    <col min="8679" max="8679" width="16.44140625" style="92" customWidth="1"/>
    <col min="8680" max="8686" width="13.5546875" style="92" customWidth="1"/>
    <col min="8687" max="8687" width="16.5546875" style="92" customWidth="1"/>
    <col min="8688" max="8688" width="14.88671875" style="92" customWidth="1"/>
    <col min="8689" max="8695" width="14.5546875" style="92" customWidth="1"/>
    <col min="8696" max="8698" width="13.33203125" style="92" customWidth="1"/>
    <col min="8699" max="8699" width="12.88671875" style="92" customWidth="1"/>
    <col min="8700" max="8703" width="13.33203125" style="92" customWidth="1"/>
    <col min="8704" max="8704" width="14.88671875" style="92" customWidth="1"/>
    <col min="8705" max="8705" width="13.33203125" style="92" customWidth="1"/>
    <col min="8706" max="8709" width="15.33203125" style="92" customWidth="1"/>
    <col min="8710" max="8710" width="19.109375" style="92" customWidth="1"/>
    <col min="8711" max="8711" width="17.6640625" style="92" customWidth="1"/>
    <col min="8712" max="8765" width="10.6640625" style="92" customWidth="1"/>
    <col min="8766" max="8934" width="11.5546875" style="92"/>
    <col min="8935" max="8935" width="16.44140625" style="92" customWidth="1"/>
    <col min="8936" max="8942" width="13.5546875" style="92" customWidth="1"/>
    <col min="8943" max="8943" width="16.5546875" style="92" customWidth="1"/>
    <col min="8944" max="8944" width="14.88671875" style="92" customWidth="1"/>
    <col min="8945" max="8951" width="14.5546875" style="92" customWidth="1"/>
    <col min="8952" max="8954" width="13.33203125" style="92" customWidth="1"/>
    <col min="8955" max="8955" width="12.88671875" style="92" customWidth="1"/>
    <col min="8956" max="8959" width="13.33203125" style="92" customWidth="1"/>
    <col min="8960" max="8960" width="14.88671875" style="92" customWidth="1"/>
    <col min="8961" max="8961" width="13.33203125" style="92" customWidth="1"/>
    <col min="8962" max="8965" width="15.33203125" style="92" customWidth="1"/>
    <col min="8966" max="8966" width="19.109375" style="92" customWidth="1"/>
    <col min="8967" max="8967" width="17.6640625" style="92" customWidth="1"/>
    <col min="8968" max="9021" width="10.6640625" style="92" customWidth="1"/>
    <col min="9022" max="9190" width="11.5546875" style="92"/>
    <col min="9191" max="9191" width="16.44140625" style="92" customWidth="1"/>
    <col min="9192" max="9198" width="13.5546875" style="92" customWidth="1"/>
    <col min="9199" max="9199" width="16.5546875" style="92" customWidth="1"/>
    <col min="9200" max="9200" width="14.88671875" style="92" customWidth="1"/>
    <col min="9201" max="9207" width="14.5546875" style="92" customWidth="1"/>
    <col min="9208" max="9210" width="13.33203125" style="92" customWidth="1"/>
    <col min="9211" max="9211" width="12.88671875" style="92" customWidth="1"/>
    <col min="9212" max="9215" width="13.33203125" style="92" customWidth="1"/>
    <col min="9216" max="9216" width="14.88671875" style="92" customWidth="1"/>
    <col min="9217" max="9217" width="13.33203125" style="92" customWidth="1"/>
    <col min="9218" max="9221" width="15.33203125" style="92" customWidth="1"/>
    <col min="9222" max="9222" width="19.109375" style="92" customWidth="1"/>
    <col min="9223" max="9223" width="17.6640625" style="92" customWidth="1"/>
    <col min="9224" max="9277" width="10.6640625" style="92" customWidth="1"/>
    <col min="9278" max="9446" width="11.5546875" style="92"/>
    <col min="9447" max="9447" width="16.44140625" style="92" customWidth="1"/>
    <col min="9448" max="9454" width="13.5546875" style="92" customWidth="1"/>
    <col min="9455" max="9455" width="16.5546875" style="92" customWidth="1"/>
    <col min="9456" max="9456" width="14.88671875" style="92" customWidth="1"/>
    <col min="9457" max="9463" width="14.5546875" style="92" customWidth="1"/>
    <col min="9464" max="9466" width="13.33203125" style="92" customWidth="1"/>
    <col min="9467" max="9467" width="12.88671875" style="92" customWidth="1"/>
    <col min="9468" max="9471" width="13.33203125" style="92" customWidth="1"/>
    <col min="9472" max="9472" width="14.88671875" style="92" customWidth="1"/>
    <col min="9473" max="9473" width="13.33203125" style="92" customWidth="1"/>
    <col min="9474" max="9477" width="15.33203125" style="92" customWidth="1"/>
    <col min="9478" max="9478" width="19.109375" style="92" customWidth="1"/>
    <col min="9479" max="9479" width="17.6640625" style="92" customWidth="1"/>
    <col min="9480" max="9533" width="10.6640625" style="92" customWidth="1"/>
    <col min="9534" max="9702" width="11.5546875" style="92"/>
    <col min="9703" max="9703" width="16.44140625" style="92" customWidth="1"/>
    <col min="9704" max="9710" width="13.5546875" style="92" customWidth="1"/>
    <col min="9711" max="9711" width="16.5546875" style="92" customWidth="1"/>
    <col min="9712" max="9712" width="14.88671875" style="92" customWidth="1"/>
    <col min="9713" max="9719" width="14.5546875" style="92" customWidth="1"/>
    <col min="9720" max="9722" width="13.33203125" style="92" customWidth="1"/>
    <col min="9723" max="9723" width="12.88671875" style="92" customWidth="1"/>
    <col min="9724" max="9727" width="13.33203125" style="92" customWidth="1"/>
    <col min="9728" max="9728" width="14.88671875" style="92" customWidth="1"/>
    <col min="9729" max="9729" width="13.33203125" style="92" customWidth="1"/>
    <col min="9730" max="9733" width="15.33203125" style="92" customWidth="1"/>
    <col min="9734" max="9734" width="19.109375" style="92" customWidth="1"/>
    <col min="9735" max="9735" width="17.6640625" style="92" customWidth="1"/>
    <col min="9736" max="9789" width="10.6640625" style="92" customWidth="1"/>
    <col min="9790" max="9958" width="11.5546875" style="92"/>
    <col min="9959" max="9959" width="16.44140625" style="92" customWidth="1"/>
    <col min="9960" max="9966" width="13.5546875" style="92" customWidth="1"/>
    <col min="9967" max="9967" width="16.5546875" style="92" customWidth="1"/>
    <col min="9968" max="9968" width="14.88671875" style="92" customWidth="1"/>
    <col min="9969" max="9975" width="14.5546875" style="92" customWidth="1"/>
    <col min="9976" max="9978" width="13.33203125" style="92" customWidth="1"/>
    <col min="9979" max="9979" width="12.88671875" style="92" customWidth="1"/>
    <col min="9980" max="9983" width="13.33203125" style="92" customWidth="1"/>
    <col min="9984" max="9984" width="14.88671875" style="92" customWidth="1"/>
    <col min="9985" max="9985" width="13.33203125" style="92" customWidth="1"/>
    <col min="9986" max="9989" width="15.33203125" style="92" customWidth="1"/>
    <col min="9990" max="9990" width="19.109375" style="92" customWidth="1"/>
    <col min="9991" max="9991" width="17.6640625" style="92" customWidth="1"/>
    <col min="9992" max="10045" width="10.6640625" style="92" customWidth="1"/>
    <col min="10046" max="10214" width="11.5546875" style="92"/>
    <col min="10215" max="10215" width="16.44140625" style="92" customWidth="1"/>
    <col min="10216" max="10222" width="13.5546875" style="92" customWidth="1"/>
    <col min="10223" max="10223" width="16.5546875" style="92" customWidth="1"/>
    <col min="10224" max="10224" width="14.88671875" style="92" customWidth="1"/>
    <col min="10225" max="10231" width="14.5546875" style="92" customWidth="1"/>
    <col min="10232" max="10234" width="13.33203125" style="92" customWidth="1"/>
    <col min="10235" max="10235" width="12.88671875" style="92" customWidth="1"/>
    <col min="10236" max="10239" width="13.33203125" style="92" customWidth="1"/>
    <col min="10240" max="10240" width="14.88671875" style="92" customWidth="1"/>
    <col min="10241" max="10241" width="13.33203125" style="92" customWidth="1"/>
    <col min="10242" max="10245" width="15.33203125" style="92" customWidth="1"/>
    <col min="10246" max="10246" width="19.109375" style="92" customWidth="1"/>
    <col min="10247" max="10247" width="17.6640625" style="92" customWidth="1"/>
    <col min="10248" max="10301" width="10.6640625" style="92" customWidth="1"/>
    <col min="10302" max="10470" width="11.5546875" style="92"/>
    <col min="10471" max="10471" width="16.44140625" style="92" customWidth="1"/>
    <col min="10472" max="10478" width="13.5546875" style="92" customWidth="1"/>
    <col min="10479" max="10479" width="16.5546875" style="92" customWidth="1"/>
    <col min="10480" max="10480" width="14.88671875" style="92" customWidth="1"/>
    <col min="10481" max="10487" width="14.5546875" style="92" customWidth="1"/>
    <col min="10488" max="10490" width="13.33203125" style="92" customWidth="1"/>
    <col min="10491" max="10491" width="12.88671875" style="92" customWidth="1"/>
    <col min="10492" max="10495" width="13.33203125" style="92" customWidth="1"/>
    <col min="10496" max="10496" width="14.88671875" style="92" customWidth="1"/>
    <col min="10497" max="10497" width="13.33203125" style="92" customWidth="1"/>
    <col min="10498" max="10501" width="15.33203125" style="92" customWidth="1"/>
    <col min="10502" max="10502" width="19.109375" style="92" customWidth="1"/>
    <col min="10503" max="10503" width="17.6640625" style="92" customWidth="1"/>
    <col min="10504" max="10557" width="10.6640625" style="92" customWidth="1"/>
    <col min="10558" max="10726" width="11.5546875" style="92"/>
    <col min="10727" max="10727" width="16.44140625" style="92" customWidth="1"/>
    <col min="10728" max="10734" width="13.5546875" style="92" customWidth="1"/>
    <col min="10735" max="10735" width="16.5546875" style="92" customWidth="1"/>
    <col min="10736" max="10736" width="14.88671875" style="92" customWidth="1"/>
    <col min="10737" max="10743" width="14.5546875" style="92" customWidth="1"/>
    <col min="10744" max="10746" width="13.33203125" style="92" customWidth="1"/>
    <col min="10747" max="10747" width="12.88671875" style="92" customWidth="1"/>
    <col min="10748" max="10751" width="13.33203125" style="92" customWidth="1"/>
    <col min="10752" max="10752" width="14.88671875" style="92" customWidth="1"/>
    <col min="10753" max="10753" width="13.33203125" style="92" customWidth="1"/>
    <col min="10754" max="10757" width="15.33203125" style="92" customWidth="1"/>
    <col min="10758" max="10758" width="19.109375" style="92" customWidth="1"/>
    <col min="10759" max="10759" width="17.6640625" style="92" customWidth="1"/>
    <col min="10760" max="10813" width="10.6640625" style="92" customWidth="1"/>
    <col min="10814" max="10982" width="11.5546875" style="92"/>
    <col min="10983" max="10983" width="16.44140625" style="92" customWidth="1"/>
    <col min="10984" max="10990" width="13.5546875" style="92" customWidth="1"/>
    <col min="10991" max="10991" width="16.5546875" style="92" customWidth="1"/>
    <col min="10992" max="10992" width="14.88671875" style="92" customWidth="1"/>
    <col min="10993" max="10999" width="14.5546875" style="92" customWidth="1"/>
    <col min="11000" max="11002" width="13.33203125" style="92" customWidth="1"/>
    <col min="11003" max="11003" width="12.88671875" style="92" customWidth="1"/>
    <col min="11004" max="11007" width="13.33203125" style="92" customWidth="1"/>
    <col min="11008" max="11008" width="14.88671875" style="92" customWidth="1"/>
    <col min="11009" max="11009" width="13.33203125" style="92" customWidth="1"/>
    <col min="11010" max="11013" width="15.33203125" style="92" customWidth="1"/>
    <col min="11014" max="11014" width="19.109375" style="92" customWidth="1"/>
    <col min="11015" max="11015" width="17.6640625" style="92" customWidth="1"/>
    <col min="11016" max="11069" width="10.6640625" style="92" customWidth="1"/>
    <col min="11070" max="11238" width="11.5546875" style="92"/>
    <col min="11239" max="11239" width="16.44140625" style="92" customWidth="1"/>
    <col min="11240" max="11246" width="13.5546875" style="92" customWidth="1"/>
    <col min="11247" max="11247" width="16.5546875" style="92" customWidth="1"/>
    <col min="11248" max="11248" width="14.88671875" style="92" customWidth="1"/>
    <col min="11249" max="11255" width="14.5546875" style="92" customWidth="1"/>
    <col min="11256" max="11258" width="13.33203125" style="92" customWidth="1"/>
    <col min="11259" max="11259" width="12.88671875" style="92" customWidth="1"/>
    <col min="11260" max="11263" width="13.33203125" style="92" customWidth="1"/>
    <col min="11264" max="11264" width="14.88671875" style="92" customWidth="1"/>
    <col min="11265" max="11265" width="13.33203125" style="92" customWidth="1"/>
    <col min="11266" max="11269" width="15.33203125" style="92" customWidth="1"/>
    <col min="11270" max="11270" width="19.109375" style="92" customWidth="1"/>
    <col min="11271" max="11271" width="17.6640625" style="92" customWidth="1"/>
    <col min="11272" max="11325" width="10.6640625" style="92" customWidth="1"/>
    <col min="11326" max="11494" width="11.5546875" style="92"/>
    <col min="11495" max="11495" width="16.44140625" style="92" customWidth="1"/>
    <col min="11496" max="11502" width="13.5546875" style="92" customWidth="1"/>
    <col min="11503" max="11503" width="16.5546875" style="92" customWidth="1"/>
    <col min="11504" max="11504" width="14.88671875" style="92" customWidth="1"/>
    <col min="11505" max="11511" width="14.5546875" style="92" customWidth="1"/>
    <col min="11512" max="11514" width="13.33203125" style="92" customWidth="1"/>
    <col min="11515" max="11515" width="12.88671875" style="92" customWidth="1"/>
    <col min="11516" max="11519" width="13.33203125" style="92" customWidth="1"/>
    <col min="11520" max="11520" width="14.88671875" style="92" customWidth="1"/>
    <col min="11521" max="11521" width="13.33203125" style="92" customWidth="1"/>
    <col min="11522" max="11525" width="15.33203125" style="92" customWidth="1"/>
    <col min="11526" max="11526" width="19.109375" style="92" customWidth="1"/>
    <col min="11527" max="11527" width="17.6640625" style="92" customWidth="1"/>
    <col min="11528" max="11581" width="10.6640625" style="92" customWidth="1"/>
    <col min="11582" max="11750" width="11.5546875" style="92"/>
    <col min="11751" max="11751" width="16.44140625" style="92" customWidth="1"/>
    <col min="11752" max="11758" width="13.5546875" style="92" customWidth="1"/>
    <col min="11759" max="11759" width="16.5546875" style="92" customWidth="1"/>
    <col min="11760" max="11760" width="14.88671875" style="92" customWidth="1"/>
    <col min="11761" max="11767" width="14.5546875" style="92" customWidth="1"/>
    <col min="11768" max="11770" width="13.33203125" style="92" customWidth="1"/>
    <col min="11771" max="11771" width="12.88671875" style="92" customWidth="1"/>
    <col min="11772" max="11775" width="13.33203125" style="92" customWidth="1"/>
    <col min="11776" max="11776" width="14.88671875" style="92" customWidth="1"/>
    <col min="11777" max="11777" width="13.33203125" style="92" customWidth="1"/>
    <col min="11778" max="11781" width="15.33203125" style="92" customWidth="1"/>
    <col min="11782" max="11782" width="19.109375" style="92" customWidth="1"/>
    <col min="11783" max="11783" width="17.6640625" style="92" customWidth="1"/>
    <col min="11784" max="11837" width="10.6640625" style="92" customWidth="1"/>
    <col min="11838" max="12006" width="11.5546875" style="92"/>
    <col min="12007" max="12007" width="16.44140625" style="92" customWidth="1"/>
    <col min="12008" max="12014" width="13.5546875" style="92" customWidth="1"/>
    <col min="12015" max="12015" width="16.5546875" style="92" customWidth="1"/>
    <col min="12016" max="12016" width="14.88671875" style="92" customWidth="1"/>
    <col min="12017" max="12023" width="14.5546875" style="92" customWidth="1"/>
    <col min="12024" max="12026" width="13.33203125" style="92" customWidth="1"/>
    <col min="12027" max="12027" width="12.88671875" style="92" customWidth="1"/>
    <col min="12028" max="12031" width="13.33203125" style="92" customWidth="1"/>
    <col min="12032" max="12032" width="14.88671875" style="92" customWidth="1"/>
    <col min="12033" max="12033" width="13.33203125" style="92" customWidth="1"/>
    <col min="12034" max="12037" width="15.33203125" style="92" customWidth="1"/>
    <col min="12038" max="12038" width="19.109375" style="92" customWidth="1"/>
    <col min="12039" max="12039" width="17.6640625" style="92" customWidth="1"/>
    <col min="12040" max="12093" width="10.6640625" style="92" customWidth="1"/>
    <col min="12094" max="12262" width="11.5546875" style="92"/>
    <col min="12263" max="12263" width="16.44140625" style="92" customWidth="1"/>
    <col min="12264" max="12270" width="13.5546875" style="92" customWidth="1"/>
    <col min="12271" max="12271" width="16.5546875" style="92" customWidth="1"/>
    <col min="12272" max="12272" width="14.88671875" style="92" customWidth="1"/>
    <col min="12273" max="12279" width="14.5546875" style="92" customWidth="1"/>
    <col min="12280" max="12282" width="13.33203125" style="92" customWidth="1"/>
    <col min="12283" max="12283" width="12.88671875" style="92" customWidth="1"/>
    <col min="12284" max="12287" width="13.33203125" style="92" customWidth="1"/>
    <col min="12288" max="12288" width="14.88671875" style="92" customWidth="1"/>
    <col min="12289" max="12289" width="13.33203125" style="92" customWidth="1"/>
    <col min="12290" max="12293" width="15.33203125" style="92" customWidth="1"/>
    <col min="12294" max="12294" width="19.109375" style="92" customWidth="1"/>
    <col min="12295" max="12295" width="17.6640625" style="92" customWidth="1"/>
    <col min="12296" max="12349" width="10.6640625" style="92" customWidth="1"/>
    <col min="12350" max="12518" width="11.5546875" style="92"/>
    <col min="12519" max="12519" width="16.44140625" style="92" customWidth="1"/>
    <col min="12520" max="12526" width="13.5546875" style="92" customWidth="1"/>
    <col min="12527" max="12527" width="16.5546875" style="92" customWidth="1"/>
    <col min="12528" max="12528" width="14.88671875" style="92" customWidth="1"/>
    <col min="12529" max="12535" width="14.5546875" style="92" customWidth="1"/>
    <col min="12536" max="12538" width="13.33203125" style="92" customWidth="1"/>
    <col min="12539" max="12539" width="12.88671875" style="92" customWidth="1"/>
    <col min="12540" max="12543" width="13.33203125" style="92" customWidth="1"/>
    <col min="12544" max="12544" width="14.88671875" style="92" customWidth="1"/>
    <col min="12545" max="12545" width="13.33203125" style="92" customWidth="1"/>
    <col min="12546" max="12549" width="15.33203125" style="92" customWidth="1"/>
    <col min="12550" max="12550" width="19.109375" style="92" customWidth="1"/>
    <col min="12551" max="12551" width="17.6640625" style="92" customWidth="1"/>
    <col min="12552" max="12605" width="10.6640625" style="92" customWidth="1"/>
    <col min="12606" max="12774" width="11.5546875" style="92"/>
    <col min="12775" max="12775" width="16.44140625" style="92" customWidth="1"/>
    <col min="12776" max="12782" width="13.5546875" style="92" customWidth="1"/>
    <col min="12783" max="12783" width="16.5546875" style="92" customWidth="1"/>
    <col min="12784" max="12784" width="14.88671875" style="92" customWidth="1"/>
    <col min="12785" max="12791" width="14.5546875" style="92" customWidth="1"/>
    <col min="12792" max="12794" width="13.33203125" style="92" customWidth="1"/>
    <col min="12795" max="12795" width="12.88671875" style="92" customWidth="1"/>
    <col min="12796" max="12799" width="13.33203125" style="92" customWidth="1"/>
    <col min="12800" max="12800" width="14.88671875" style="92" customWidth="1"/>
    <col min="12801" max="12801" width="13.33203125" style="92" customWidth="1"/>
    <col min="12802" max="12805" width="15.33203125" style="92" customWidth="1"/>
    <col min="12806" max="12806" width="19.109375" style="92" customWidth="1"/>
    <col min="12807" max="12807" width="17.6640625" style="92" customWidth="1"/>
    <col min="12808" max="12861" width="10.6640625" style="92" customWidth="1"/>
    <col min="12862" max="13030" width="11.5546875" style="92"/>
    <col min="13031" max="13031" width="16.44140625" style="92" customWidth="1"/>
    <col min="13032" max="13038" width="13.5546875" style="92" customWidth="1"/>
    <col min="13039" max="13039" width="16.5546875" style="92" customWidth="1"/>
    <col min="13040" max="13040" width="14.88671875" style="92" customWidth="1"/>
    <col min="13041" max="13047" width="14.5546875" style="92" customWidth="1"/>
    <col min="13048" max="13050" width="13.33203125" style="92" customWidth="1"/>
    <col min="13051" max="13051" width="12.88671875" style="92" customWidth="1"/>
    <col min="13052" max="13055" width="13.33203125" style="92" customWidth="1"/>
    <col min="13056" max="13056" width="14.88671875" style="92" customWidth="1"/>
    <col min="13057" max="13057" width="13.33203125" style="92" customWidth="1"/>
    <col min="13058" max="13061" width="15.33203125" style="92" customWidth="1"/>
    <col min="13062" max="13062" width="19.109375" style="92" customWidth="1"/>
    <col min="13063" max="13063" width="17.6640625" style="92" customWidth="1"/>
    <col min="13064" max="13117" width="10.6640625" style="92" customWidth="1"/>
    <col min="13118" max="13286" width="11.5546875" style="92"/>
    <col min="13287" max="13287" width="16.44140625" style="92" customWidth="1"/>
    <col min="13288" max="13294" width="13.5546875" style="92" customWidth="1"/>
    <col min="13295" max="13295" width="16.5546875" style="92" customWidth="1"/>
    <col min="13296" max="13296" width="14.88671875" style="92" customWidth="1"/>
    <col min="13297" max="13303" width="14.5546875" style="92" customWidth="1"/>
    <col min="13304" max="13306" width="13.33203125" style="92" customWidth="1"/>
    <col min="13307" max="13307" width="12.88671875" style="92" customWidth="1"/>
    <col min="13308" max="13311" width="13.33203125" style="92" customWidth="1"/>
    <col min="13312" max="13312" width="14.88671875" style="92" customWidth="1"/>
    <col min="13313" max="13313" width="13.33203125" style="92" customWidth="1"/>
    <col min="13314" max="13317" width="15.33203125" style="92" customWidth="1"/>
    <col min="13318" max="13318" width="19.109375" style="92" customWidth="1"/>
    <col min="13319" max="13319" width="17.6640625" style="92" customWidth="1"/>
    <col min="13320" max="13373" width="10.6640625" style="92" customWidth="1"/>
    <col min="13374" max="13542" width="11.5546875" style="92"/>
    <col min="13543" max="13543" width="16.44140625" style="92" customWidth="1"/>
    <col min="13544" max="13550" width="13.5546875" style="92" customWidth="1"/>
    <col min="13551" max="13551" width="16.5546875" style="92" customWidth="1"/>
    <col min="13552" max="13552" width="14.88671875" style="92" customWidth="1"/>
    <col min="13553" max="13559" width="14.5546875" style="92" customWidth="1"/>
    <col min="13560" max="13562" width="13.33203125" style="92" customWidth="1"/>
    <col min="13563" max="13563" width="12.88671875" style="92" customWidth="1"/>
    <col min="13564" max="13567" width="13.33203125" style="92" customWidth="1"/>
    <col min="13568" max="13568" width="14.88671875" style="92" customWidth="1"/>
    <col min="13569" max="13569" width="13.33203125" style="92" customWidth="1"/>
    <col min="13570" max="13573" width="15.33203125" style="92" customWidth="1"/>
    <col min="13574" max="13574" width="19.109375" style="92" customWidth="1"/>
    <col min="13575" max="13575" width="17.6640625" style="92" customWidth="1"/>
    <col min="13576" max="13629" width="10.6640625" style="92" customWidth="1"/>
    <col min="13630" max="13798" width="11.5546875" style="92"/>
    <col min="13799" max="13799" width="16.44140625" style="92" customWidth="1"/>
    <col min="13800" max="13806" width="13.5546875" style="92" customWidth="1"/>
    <col min="13807" max="13807" width="16.5546875" style="92" customWidth="1"/>
    <col min="13808" max="13808" width="14.88671875" style="92" customWidth="1"/>
    <col min="13809" max="13815" width="14.5546875" style="92" customWidth="1"/>
    <col min="13816" max="13818" width="13.33203125" style="92" customWidth="1"/>
    <col min="13819" max="13819" width="12.88671875" style="92" customWidth="1"/>
    <col min="13820" max="13823" width="13.33203125" style="92" customWidth="1"/>
    <col min="13824" max="13824" width="14.88671875" style="92" customWidth="1"/>
    <col min="13825" max="13825" width="13.33203125" style="92" customWidth="1"/>
    <col min="13826" max="13829" width="15.33203125" style="92" customWidth="1"/>
    <col min="13830" max="13830" width="19.109375" style="92" customWidth="1"/>
    <col min="13831" max="13831" width="17.6640625" style="92" customWidth="1"/>
    <col min="13832" max="13885" width="10.6640625" style="92" customWidth="1"/>
    <col min="13886" max="14054" width="11.5546875" style="92"/>
    <col min="14055" max="14055" width="16.44140625" style="92" customWidth="1"/>
    <col min="14056" max="14062" width="13.5546875" style="92" customWidth="1"/>
    <col min="14063" max="14063" width="16.5546875" style="92" customWidth="1"/>
    <col min="14064" max="14064" width="14.88671875" style="92" customWidth="1"/>
    <col min="14065" max="14071" width="14.5546875" style="92" customWidth="1"/>
    <col min="14072" max="14074" width="13.33203125" style="92" customWidth="1"/>
    <col min="14075" max="14075" width="12.88671875" style="92" customWidth="1"/>
    <col min="14076" max="14079" width="13.33203125" style="92" customWidth="1"/>
    <col min="14080" max="14080" width="14.88671875" style="92" customWidth="1"/>
    <col min="14081" max="14081" width="13.33203125" style="92" customWidth="1"/>
    <col min="14082" max="14085" width="15.33203125" style="92" customWidth="1"/>
    <col min="14086" max="14086" width="19.109375" style="92" customWidth="1"/>
    <col min="14087" max="14087" width="17.6640625" style="92" customWidth="1"/>
    <col min="14088" max="14141" width="10.6640625" style="92" customWidth="1"/>
    <col min="14142" max="14310" width="11.5546875" style="92"/>
    <col min="14311" max="14311" width="16.44140625" style="92" customWidth="1"/>
    <col min="14312" max="14318" width="13.5546875" style="92" customWidth="1"/>
    <col min="14319" max="14319" width="16.5546875" style="92" customWidth="1"/>
    <col min="14320" max="14320" width="14.88671875" style="92" customWidth="1"/>
    <col min="14321" max="14327" width="14.5546875" style="92" customWidth="1"/>
    <col min="14328" max="14330" width="13.33203125" style="92" customWidth="1"/>
    <col min="14331" max="14331" width="12.88671875" style="92" customWidth="1"/>
    <col min="14332" max="14335" width="13.33203125" style="92" customWidth="1"/>
    <col min="14336" max="14336" width="14.88671875" style="92" customWidth="1"/>
    <col min="14337" max="14337" width="13.33203125" style="92" customWidth="1"/>
    <col min="14338" max="14341" width="15.33203125" style="92" customWidth="1"/>
    <col min="14342" max="14342" width="19.109375" style="92" customWidth="1"/>
    <col min="14343" max="14343" width="17.6640625" style="92" customWidth="1"/>
    <col min="14344" max="14397" width="10.6640625" style="92" customWidth="1"/>
    <col min="14398" max="14566" width="11.5546875" style="92"/>
    <col min="14567" max="14567" width="16.44140625" style="92" customWidth="1"/>
    <col min="14568" max="14574" width="13.5546875" style="92" customWidth="1"/>
    <col min="14575" max="14575" width="16.5546875" style="92" customWidth="1"/>
    <col min="14576" max="14576" width="14.88671875" style="92" customWidth="1"/>
    <col min="14577" max="14583" width="14.5546875" style="92" customWidth="1"/>
    <col min="14584" max="14586" width="13.33203125" style="92" customWidth="1"/>
    <col min="14587" max="14587" width="12.88671875" style="92" customWidth="1"/>
    <col min="14588" max="14591" width="13.33203125" style="92" customWidth="1"/>
    <col min="14592" max="14592" width="14.88671875" style="92" customWidth="1"/>
    <col min="14593" max="14593" width="13.33203125" style="92" customWidth="1"/>
    <col min="14594" max="14597" width="15.33203125" style="92" customWidth="1"/>
    <col min="14598" max="14598" width="19.109375" style="92" customWidth="1"/>
    <col min="14599" max="14599" width="17.6640625" style="92" customWidth="1"/>
    <col min="14600" max="14653" width="10.6640625" style="92" customWidth="1"/>
    <col min="14654" max="14822" width="11.5546875" style="92"/>
    <col min="14823" max="14823" width="16.44140625" style="92" customWidth="1"/>
    <col min="14824" max="14830" width="13.5546875" style="92" customWidth="1"/>
    <col min="14831" max="14831" width="16.5546875" style="92" customWidth="1"/>
    <col min="14832" max="14832" width="14.88671875" style="92" customWidth="1"/>
    <col min="14833" max="14839" width="14.5546875" style="92" customWidth="1"/>
    <col min="14840" max="14842" width="13.33203125" style="92" customWidth="1"/>
    <col min="14843" max="14843" width="12.88671875" style="92" customWidth="1"/>
    <col min="14844" max="14847" width="13.33203125" style="92" customWidth="1"/>
    <col min="14848" max="14848" width="14.88671875" style="92" customWidth="1"/>
    <col min="14849" max="14849" width="13.33203125" style="92" customWidth="1"/>
    <col min="14850" max="14853" width="15.33203125" style="92" customWidth="1"/>
    <col min="14854" max="14854" width="19.109375" style="92" customWidth="1"/>
    <col min="14855" max="14855" width="17.6640625" style="92" customWidth="1"/>
    <col min="14856" max="14909" width="10.6640625" style="92" customWidth="1"/>
    <col min="14910" max="15078" width="11.5546875" style="92"/>
    <col min="15079" max="15079" width="16.44140625" style="92" customWidth="1"/>
    <col min="15080" max="15086" width="13.5546875" style="92" customWidth="1"/>
    <col min="15087" max="15087" width="16.5546875" style="92" customWidth="1"/>
    <col min="15088" max="15088" width="14.88671875" style="92" customWidth="1"/>
    <col min="15089" max="15095" width="14.5546875" style="92" customWidth="1"/>
    <col min="15096" max="15098" width="13.33203125" style="92" customWidth="1"/>
    <col min="15099" max="15099" width="12.88671875" style="92" customWidth="1"/>
    <col min="15100" max="15103" width="13.33203125" style="92" customWidth="1"/>
    <col min="15104" max="15104" width="14.88671875" style="92" customWidth="1"/>
    <col min="15105" max="15105" width="13.33203125" style="92" customWidth="1"/>
    <col min="15106" max="15109" width="15.33203125" style="92" customWidth="1"/>
    <col min="15110" max="15110" width="19.109375" style="92" customWidth="1"/>
    <col min="15111" max="15111" width="17.6640625" style="92" customWidth="1"/>
    <col min="15112" max="15165" width="10.6640625" style="92" customWidth="1"/>
    <col min="15166" max="15334" width="11.5546875" style="92"/>
    <col min="15335" max="15335" width="16.44140625" style="92" customWidth="1"/>
    <col min="15336" max="15342" width="13.5546875" style="92" customWidth="1"/>
    <col min="15343" max="15343" width="16.5546875" style="92" customWidth="1"/>
    <col min="15344" max="15344" width="14.88671875" style="92" customWidth="1"/>
    <col min="15345" max="15351" width="14.5546875" style="92" customWidth="1"/>
    <col min="15352" max="15354" width="13.33203125" style="92" customWidth="1"/>
    <col min="15355" max="15355" width="12.88671875" style="92" customWidth="1"/>
    <col min="15356" max="15359" width="13.33203125" style="92" customWidth="1"/>
    <col min="15360" max="15360" width="14.88671875" style="92" customWidth="1"/>
    <col min="15361" max="15361" width="13.33203125" style="92" customWidth="1"/>
    <col min="15362" max="15365" width="15.33203125" style="92" customWidth="1"/>
    <col min="15366" max="15366" width="19.109375" style="92" customWidth="1"/>
    <col min="15367" max="15367" width="17.6640625" style="92" customWidth="1"/>
    <col min="15368" max="15421" width="10.6640625" style="92" customWidth="1"/>
    <col min="15422" max="15590" width="11.5546875" style="92"/>
    <col min="15591" max="15591" width="16.44140625" style="92" customWidth="1"/>
    <col min="15592" max="15598" width="13.5546875" style="92" customWidth="1"/>
    <col min="15599" max="15599" width="16.5546875" style="92" customWidth="1"/>
    <col min="15600" max="15600" width="14.88671875" style="92" customWidth="1"/>
    <col min="15601" max="15607" width="14.5546875" style="92" customWidth="1"/>
    <col min="15608" max="15610" width="13.33203125" style="92" customWidth="1"/>
    <col min="15611" max="15611" width="12.88671875" style="92" customWidth="1"/>
    <col min="15612" max="15615" width="13.33203125" style="92" customWidth="1"/>
    <col min="15616" max="15616" width="14.88671875" style="92" customWidth="1"/>
    <col min="15617" max="15617" width="13.33203125" style="92" customWidth="1"/>
    <col min="15618" max="15621" width="15.33203125" style="92" customWidth="1"/>
    <col min="15622" max="15622" width="19.109375" style="92" customWidth="1"/>
    <col min="15623" max="15623" width="17.6640625" style="92" customWidth="1"/>
    <col min="15624" max="15677" width="10.6640625" style="92" customWidth="1"/>
    <col min="15678" max="15846" width="11.5546875" style="92"/>
    <col min="15847" max="15847" width="16.44140625" style="92" customWidth="1"/>
    <col min="15848" max="15854" width="13.5546875" style="92" customWidth="1"/>
    <col min="15855" max="15855" width="16.5546875" style="92" customWidth="1"/>
    <col min="15856" max="15856" width="14.88671875" style="92" customWidth="1"/>
    <col min="15857" max="15863" width="14.5546875" style="92" customWidth="1"/>
    <col min="15864" max="15866" width="13.33203125" style="92" customWidth="1"/>
    <col min="15867" max="15867" width="12.88671875" style="92" customWidth="1"/>
    <col min="15868" max="15871" width="13.33203125" style="92" customWidth="1"/>
    <col min="15872" max="15872" width="14.88671875" style="92" customWidth="1"/>
    <col min="15873" max="15873" width="13.33203125" style="92" customWidth="1"/>
    <col min="15874" max="15877" width="15.33203125" style="92" customWidth="1"/>
    <col min="15878" max="15878" width="19.109375" style="92" customWidth="1"/>
    <col min="15879" max="15879" width="17.6640625" style="92" customWidth="1"/>
    <col min="15880" max="15933" width="10.6640625" style="92" customWidth="1"/>
    <col min="15934" max="16102" width="11.5546875" style="92"/>
    <col min="16103" max="16103" width="16.44140625" style="92" customWidth="1"/>
    <col min="16104" max="16110" width="13.5546875" style="92" customWidth="1"/>
    <col min="16111" max="16111" width="16.5546875" style="92" customWidth="1"/>
    <col min="16112" max="16112" width="14.88671875" style="92" customWidth="1"/>
    <col min="16113" max="16119" width="14.5546875" style="92" customWidth="1"/>
    <col min="16120" max="16122" width="13.33203125" style="92" customWidth="1"/>
    <col min="16123" max="16123" width="12.88671875" style="92" customWidth="1"/>
    <col min="16124" max="16127" width="13.33203125" style="92" customWidth="1"/>
    <col min="16128" max="16128" width="14.88671875" style="92" customWidth="1"/>
    <col min="16129" max="16129" width="13.33203125" style="92" customWidth="1"/>
    <col min="16130" max="16133" width="15.33203125" style="92" customWidth="1"/>
    <col min="16134" max="16134" width="19.109375" style="92" customWidth="1"/>
    <col min="16135" max="16135" width="17.6640625" style="92" customWidth="1"/>
    <col min="16136" max="16189" width="10.6640625" style="92" customWidth="1"/>
    <col min="16190" max="16358" width="11.5546875" style="92"/>
    <col min="16359" max="16374" width="11.5546875" style="92" customWidth="1"/>
    <col min="16375" max="16384" width="11.5546875" style="92"/>
  </cols>
  <sheetData>
    <row r="1" spans="1:44" customFormat="1" ht="20.25" customHeight="1" x14ac:dyDescent="0.25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322"/>
    </row>
    <row r="2" spans="1:44" customFormat="1" ht="30.75" customHeight="1" thickBot="1" x14ac:dyDescent="0.3">
      <c r="A2" s="510"/>
      <c r="B2" s="510"/>
      <c r="C2" s="510"/>
      <c r="D2" s="510"/>
      <c r="E2" s="510"/>
      <c r="F2" s="510"/>
      <c r="G2" s="510"/>
      <c r="H2" s="510"/>
      <c r="I2" s="510"/>
      <c r="J2" s="322"/>
    </row>
    <row r="3" spans="1:44" customFormat="1" ht="6" customHeight="1" x14ac:dyDescent="0.4">
      <c r="A3" s="468"/>
      <c r="B3" s="102"/>
      <c r="H3" s="130"/>
      <c r="M3" s="490"/>
    </row>
    <row r="4" spans="1:44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91"/>
    </row>
    <row r="5" spans="1:44" s="436" customFormat="1" ht="15.6" customHeight="1" x14ac:dyDescent="0.4">
      <c r="A5" s="157" t="s">
        <v>415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492"/>
      <c r="N5" s="435"/>
      <c r="O5" s="435"/>
      <c r="P5" s="435"/>
      <c r="Q5" s="435"/>
      <c r="R5" s="435"/>
      <c r="S5" s="435"/>
      <c r="T5" s="435"/>
    </row>
    <row r="6" spans="1:44" ht="6" customHeight="1" thickBot="1" x14ac:dyDescent="0.3">
      <c r="A6" s="499"/>
      <c r="B6" s="500"/>
      <c r="C6" s="500"/>
      <c r="D6" s="500"/>
      <c r="E6" s="500"/>
      <c r="F6" s="500"/>
      <c r="G6" s="501"/>
      <c r="H6" s="501"/>
      <c r="I6" s="501"/>
      <c r="J6" s="501"/>
      <c r="K6" s="501"/>
      <c r="L6" s="502"/>
      <c r="M6" s="493"/>
      <c r="N6" s="91"/>
      <c r="O6" s="91"/>
      <c r="P6" s="91"/>
      <c r="Q6" s="91"/>
      <c r="R6" s="91"/>
      <c r="S6" s="91"/>
      <c r="T6" s="91"/>
    </row>
    <row r="7" spans="1:44" ht="26.1" customHeight="1" thickBot="1" x14ac:dyDescent="0.3">
      <c r="A7" s="517" t="s">
        <v>41</v>
      </c>
      <c r="B7" s="526" t="s">
        <v>176</v>
      </c>
      <c r="C7" s="526"/>
      <c r="D7" s="526"/>
      <c r="E7" s="526"/>
      <c r="F7" s="533"/>
      <c r="G7" s="533"/>
      <c r="H7" s="533"/>
      <c r="I7" s="533"/>
      <c r="J7" s="533"/>
      <c r="K7" s="533"/>
      <c r="L7" s="533"/>
      <c r="M7" s="494"/>
    </row>
    <row r="8" spans="1:44" ht="33.9" customHeight="1" thickBot="1" x14ac:dyDescent="0.3">
      <c r="A8" s="517"/>
      <c r="B8" s="520" t="s">
        <v>179</v>
      </c>
      <c r="C8" s="521"/>
      <c r="D8" s="520" t="s">
        <v>601</v>
      </c>
      <c r="E8" s="521"/>
      <c r="F8" s="546" t="s">
        <v>602</v>
      </c>
      <c r="G8" s="520" t="s">
        <v>603</v>
      </c>
      <c r="H8" s="521"/>
      <c r="I8" s="520" t="s">
        <v>606</v>
      </c>
      <c r="J8" s="521"/>
      <c r="K8" s="546" t="s">
        <v>604</v>
      </c>
      <c r="L8" s="525" t="s">
        <v>605</v>
      </c>
      <c r="M8" s="494"/>
    </row>
    <row r="9" spans="1:44" ht="33.9" customHeight="1" thickBot="1" x14ac:dyDescent="0.3">
      <c r="A9" s="517"/>
      <c r="B9" s="149" t="s">
        <v>183</v>
      </c>
      <c r="C9" s="149" t="s">
        <v>182</v>
      </c>
      <c r="D9" s="149" t="s">
        <v>183</v>
      </c>
      <c r="E9" s="446" t="s">
        <v>182</v>
      </c>
      <c r="F9" s="517"/>
      <c r="G9" s="149" t="s">
        <v>183</v>
      </c>
      <c r="H9" s="149" t="s">
        <v>182</v>
      </c>
      <c r="I9" s="149" t="s">
        <v>183</v>
      </c>
      <c r="J9" s="465" t="s">
        <v>182</v>
      </c>
      <c r="K9" s="517"/>
      <c r="L9" s="528"/>
      <c r="M9" s="494"/>
    </row>
    <row r="10" spans="1:44" ht="19.05" customHeight="1" thickBot="1" x14ac:dyDescent="0.3">
      <c r="A10" s="526"/>
      <c r="B10" s="544" t="s">
        <v>540</v>
      </c>
      <c r="C10" s="543"/>
      <c r="D10" s="544" t="s">
        <v>542</v>
      </c>
      <c r="E10" s="545"/>
      <c r="F10" s="547"/>
      <c r="G10" s="549" t="s">
        <v>540</v>
      </c>
      <c r="H10" s="543"/>
      <c r="I10" s="544" t="s">
        <v>542</v>
      </c>
      <c r="J10" s="543"/>
      <c r="K10" s="547"/>
      <c r="L10" s="548"/>
      <c r="M10" s="494"/>
    </row>
    <row r="11" spans="1:44" s="96" customFormat="1" ht="22.8" customHeight="1" thickBot="1" x14ac:dyDescent="0.25">
      <c r="A11" s="527"/>
      <c r="B11" s="448" t="s">
        <v>188</v>
      </c>
      <c r="C11" s="505" t="s">
        <v>186</v>
      </c>
      <c r="D11" s="448" t="s">
        <v>188</v>
      </c>
      <c r="E11" s="505" t="s">
        <v>186</v>
      </c>
      <c r="F11" s="444" t="s">
        <v>186</v>
      </c>
      <c r="G11" s="448" t="s">
        <v>188</v>
      </c>
      <c r="H11" s="466" t="s">
        <v>186</v>
      </c>
      <c r="I11" s="448" t="s">
        <v>188</v>
      </c>
      <c r="J11" s="466" t="s">
        <v>186</v>
      </c>
      <c r="K11" s="466" t="s">
        <v>186</v>
      </c>
      <c r="L11" s="444" t="s">
        <v>186</v>
      </c>
      <c r="M11" s="495"/>
    </row>
    <row r="12" spans="1:44" ht="21" customHeight="1" thickBot="1" x14ac:dyDescent="0.3">
      <c r="A12" s="396"/>
      <c r="B12" s="470" t="s">
        <v>560</v>
      </c>
      <c r="C12" s="470" t="s">
        <v>561</v>
      </c>
      <c r="D12" s="470" t="s">
        <v>562</v>
      </c>
      <c r="E12" s="470" t="s">
        <v>563</v>
      </c>
      <c r="F12" s="470" t="s">
        <v>564</v>
      </c>
      <c r="G12" s="470" t="s">
        <v>565</v>
      </c>
      <c r="H12" s="470" t="s">
        <v>566</v>
      </c>
      <c r="I12" s="470" t="s">
        <v>567</v>
      </c>
      <c r="J12" s="470" t="s">
        <v>568</v>
      </c>
      <c r="K12" s="470" t="s">
        <v>569</v>
      </c>
      <c r="L12" s="470" t="s">
        <v>641</v>
      </c>
      <c r="M12" s="496"/>
      <c r="N12" s="451"/>
    </row>
    <row r="13" spans="1:44" ht="22.95" customHeight="1" x14ac:dyDescent="0.25">
      <c r="A13" s="182" t="s">
        <v>6</v>
      </c>
      <c r="B13" s="456">
        <v>1279108.6429999999</v>
      </c>
      <c r="C13" s="456">
        <v>164557326.92194998</v>
      </c>
      <c r="D13" s="456">
        <v>108933.261</v>
      </c>
      <c r="E13" s="456">
        <v>14324723.8215</v>
      </c>
      <c r="F13" s="456">
        <f>C13+E13</f>
        <v>178882050.74344999</v>
      </c>
      <c r="G13" s="456">
        <v>7.569</v>
      </c>
      <c r="H13" s="457">
        <v>1044.5219999999999</v>
      </c>
      <c r="I13" s="458">
        <v>0</v>
      </c>
      <c r="J13" s="458">
        <v>0</v>
      </c>
      <c r="K13" s="458">
        <f>H13+J13</f>
        <v>1044.5219999999999</v>
      </c>
      <c r="L13" s="458">
        <f>'1.6.1 Tabacos (III)'!F13+'1.6.1 Tabacos (III)'!K13+F13+K13</f>
        <v>1183240126.1533499</v>
      </c>
      <c r="M13" s="376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</row>
    <row r="14" spans="1:44" ht="22.95" customHeight="1" x14ac:dyDescent="0.25">
      <c r="A14" s="182" t="s">
        <v>7</v>
      </c>
      <c r="B14" s="456">
        <v>389815.73100000003</v>
      </c>
      <c r="C14" s="456">
        <v>50149793.793150008</v>
      </c>
      <c r="D14" s="456">
        <v>36965.160000000003</v>
      </c>
      <c r="E14" s="456">
        <v>4860918.54</v>
      </c>
      <c r="F14" s="456">
        <f t="shared" ref="F14:F27" si="0">C14+E14</f>
        <v>55010712.333150007</v>
      </c>
      <c r="G14" s="456">
        <v>2.3069999999999999</v>
      </c>
      <c r="H14" s="457">
        <v>318.36599999999999</v>
      </c>
      <c r="I14" s="458">
        <v>0</v>
      </c>
      <c r="J14" s="458">
        <v>0</v>
      </c>
      <c r="K14" s="458">
        <f t="shared" ref="K14:K27" si="1">H14+J14</f>
        <v>318.36599999999999</v>
      </c>
      <c r="L14" s="458">
        <f>'1.6.1 Tabacos (III)'!F14+'1.6.1 Tabacos (III)'!K14+F14+K14</f>
        <v>362636346.90645003</v>
      </c>
      <c r="M14" s="376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</row>
    <row r="15" spans="1:44" ht="22.95" customHeight="1" x14ac:dyDescent="0.25">
      <c r="A15" s="182" t="s">
        <v>8</v>
      </c>
      <c r="B15" s="456">
        <v>1092436.81</v>
      </c>
      <c r="C15" s="456">
        <v>140541995.6065</v>
      </c>
      <c r="D15" s="456">
        <v>99154.15</v>
      </c>
      <c r="E15" s="456">
        <v>13038770.725</v>
      </c>
      <c r="F15" s="456">
        <f t="shared" si="0"/>
        <v>153580766.33149999</v>
      </c>
      <c r="G15" s="456">
        <v>6.4640000000000004</v>
      </c>
      <c r="H15" s="457">
        <v>892.03200000000004</v>
      </c>
      <c r="I15" s="458">
        <v>0</v>
      </c>
      <c r="J15" s="458">
        <v>0</v>
      </c>
      <c r="K15" s="458">
        <f t="shared" si="1"/>
        <v>892.03200000000004</v>
      </c>
      <c r="L15" s="458">
        <f>'1.6.1 Tabacos (III)'!F15+'1.6.1 Tabacos (III)'!K15+F15+K15</f>
        <v>1014143289.6857001</v>
      </c>
      <c r="M15" s="376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</row>
    <row r="16" spans="1:44" ht="22.95" customHeight="1" x14ac:dyDescent="0.25">
      <c r="A16" s="182" t="s">
        <v>9</v>
      </c>
      <c r="B16" s="456">
        <v>170747.106</v>
      </c>
      <c r="C16" s="456">
        <v>21966615.186900001</v>
      </c>
      <c r="D16" s="456">
        <v>15858.07</v>
      </c>
      <c r="E16" s="456">
        <v>2085336.2050000001</v>
      </c>
      <c r="F16" s="456">
        <f t="shared" si="0"/>
        <v>24051951.391900003</v>
      </c>
      <c r="G16" s="456">
        <v>1.01</v>
      </c>
      <c r="H16" s="457">
        <v>139.38</v>
      </c>
      <c r="I16" s="458">
        <v>0</v>
      </c>
      <c r="J16" s="458">
        <v>0</v>
      </c>
      <c r="K16" s="458">
        <f t="shared" si="1"/>
        <v>139.38</v>
      </c>
      <c r="L16" s="458">
        <f>'1.6.1 Tabacos (III)'!F16+'1.6.1 Tabacos (III)'!K16+F16+K16</f>
        <v>158669823.24520001</v>
      </c>
      <c r="M16" s="376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</row>
    <row r="17" spans="1:44" ht="22.95" customHeight="1" x14ac:dyDescent="0.25">
      <c r="A17" s="183" t="s">
        <v>10</v>
      </c>
      <c r="B17" s="456">
        <v>95233.221999999994</v>
      </c>
      <c r="C17" s="456">
        <v>12251754.010299999</v>
      </c>
      <c r="D17" s="456">
        <v>8688.1839999999993</v>
      </c>
      <c r="E17" s="456">
        <v>1142496.196</v>
      </c>
      <c r="F17" s="456">
        <f t="shared" si="0"/>
        <v>13394250.2063</v>
      </c>
      <c r="G17" s="456">
        <v>0.56399999999999995</v>
      </c>
      <c r="H17" s="457">
        <v>77.831999999999994</v>
      </c>
      <c r="I17" s="458">
        <v>0</v>
      </c>
      <c r="J17" s="458">
        <v>0</v>
      </c>
      <c r="K17" s="458">
        <f t="shared" si="1"/>
        <v>77.831999999999994</v>
      </c>
      <c r="L17" s="458">
        <f>'1.6.1 Tabacos (III)'!F17+'1.6.1 Tabacos (III)'!K17+F17+K17</f>
        <v>88722585.568300009</v>
      </c>
      <c r="M17" s="376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</row>
    <row r="18" spans="1:44" ht="22.95" customHeight="1" x14ac:dyDescent="0.25">
      <c r="A18" s="183" t="s">
        <v>11</v>
      </c>
      <c r="B18" s="456">
        <v>48958.271000000001</v>
      </c>
      <c r="C18" s="456">
        <v>6298481.56415</v>
      </c>
      <c r="D18" s="456">
        <v>4662.6949999999997</v>
      </c>
      <c r="E18" s="456">
        <v>613144.39249999996</v>
      </c>
      <c r="F18" s="456">
        <f t="shared" si="0"/>
        <v>6911625.9566500001</v>
      </c>
      <c r="G18" s="456">
        <v>0.28999999999999998</v>
      </c>
      <c r="H18" s="457">
        <v>40.019999999999996</v>
      </c>
      <c r="I18" s="458">
        <v>0</v>
      </c>
      <c r="J18" s="458">
        <v>0</v>
      </c>
      <c r="K18" s="458">
        <f t="shared" si="1"/>
        <v>40.019999999999996</v>
      </c>
      <c r="L18" s="458">
        <f>'1.6.1 Tabacos (III)'!F18+'1.6.1 Tabacos (III)'!K18+F18+K18</f>
        <v>45669275.725249998</v>
      </c>
      <c r="M18" s="376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</row>
    <row r="19" spans="1:44" ht="22.95" customHeight="1" x14ac:dyDescent="0.25">
      <c r="A19" s="182" t="s">
        <v>12</v>
      </c>
      <c r="B19" s="456">
        <v>242769.878</v>
      </c>
      <c r="C19" s="456">
        <v>31232344.804700002</v>
      </c>
      <c r="D19" s="456">
        <v>21602.109</v>
      </c>
      <c r="E19" s="456">
        <v>2840677.3335000002</v>
      </c>
      <c r="F19" s="456">
        <f t="shared" si="0"/>
        <v>34073022.1382</v>
      </c>
      <c r="G19" s="456">
        <v>1.4370000000000001</v>
      </c>
      <c r="H19" s="457">
        <v>198.30600000000001</v>
      </c>
      <c r="I19" s="458">
        <v>0</v>
      </c>
      <c r="J19" s="458">
        <v>0</v>
      </c>
      <c r="K19" s="458">
        <f t="shared" si="1"/>
        <v>198.30600000000001</v>
      </c>
      <c r="L19" s="458">
        <f>'1.6.1 Tabacos (III)'!F19+'1.6.1 Tabacos (III)'!K19+F19+K19</f>
        <v>225320674.44499999</v>
      </c>
      <c r="M19" s="376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</row>
    <row r="20" spans="1:44" ht="22.95" customHeight="1" x14ac:dyDescent="0.25">
      <c r="A20" s="162" t="s">
        <v>13</v>
      </c>
      <c r="B20" s="456">
        <v>847461.72199999995</v>
      </c>
      <c r="C20" s="456">
        <v>109025950.5353</v>
      </c>
      <c r="D20" s="456">
        <v>70578.154999999999</v>
      </c>
      <c r="E20" s="456">
        <v>9281027.3825000003</v>
      </c>
      <c r="F20" s="456">
        <f t="shared" si="0"/>
        <v>118306977.91780001</v>
      </c>
      <c r="G20" s="456">
        <v>5.0149999999999997</v>
      </c>
      <c r="H20" s="457">
        <v>692.06999999999994</v>
      </c>
      <c r="I20" s="458">
        <v>0</v>
      </c>
      <c r="J20" s="458">
        <v>0</v>
      </c>
      <c r="K20" s="458">
        <f t="shared" si="1"/>
        <v>692.06999999999994</v>
      </c>
      <c r="L20" s="458">
        <f>'1.6.1 Tabacos (III)'!F20+'1.6.1 Tabacos (III)'!K20+F20+K20</f>
        <v>774846420.59790003</v>
      </c>
      <c r="M20" s="376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</row>
    <row r="21" spans="1:44" ht="22.95" customHeight="1" x14ac:dyDescent="0.25">
      <c r="A21" s="184" t="s">
        <v>14</v>
      </c>
      <c r="B21" s="456">
        <v>217759.18599999999</v>
      </c>
      <c r="C21" s="456">
        <v>28014719.278900001</v>
      </c>
      <c r="D21" s="456">
        <v>20027.550999999999</v>
      </c>
      <c r="E21" s="456">
        <v>2633622.9564999999</v>
      </c>
      <c r="F21" s="456">
        <f t="shared" si="0"/>
        <v>30648342.235400002</v>
      </c>
      <c r="G21" s="456">
        <v>1.2889999999999999</v>
      </c>
      <c r="H21" s="457">
        <v>177.88199999999998</v>
      </c>
      <c r="I21" s="458">
        <v>0</v>
      </c>
      <c r="J21" s="458">
        <v>0</v>
      </c>
      <c r="K21" s="458">
        <f t="shared" si="1"/>
        <v>177.88199999999998</v>
      </c>
      <c r="L21" s="458">
        <f>'1.6.1 Tabacos (III)'!F21+'1.6.1 Tabacos (III)'!K21+F21+K21</f>
        <v>201646211.1525</v>
      </c>
      <c r="M21" s="376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</row>
    <row r="22" spans="1:44" ht="22.95" customHeight="1" x14ac:dyDescent="0.25">
      <c r="A22" s="182" t="s">
        <v>15</v>
      </c>
      <c r="B22" s="456">
        <v>311589.886</v>
      </c>
      <c r="C22" s="456">
        <v>40086038.833900005</v>
      </c>
      <c r="D22" s="456">
        <v>29400.064999999999</v>
      </c>
      <c r="E22" s="456">
        <v>3866108.5474999999</v>
      </c>
      <c r="F22" s="456">
        <f t="shared" si="0"/>
        <v>43952147.381400004</v>
      </c>
      <c r="G22" s="456">
        <v>1.8440000000000001</v>
      </c>
      <c r="H22" s="457">
        <v>254.47200000000001</v>
      </c>
      <c r="I22" s="458">
        <v>0</v>
      </c>
      <c r="J22" s="458">
        <v>0</v>
      </c>
      <c r="K22" s="458">
        <f t="shared" si="1"/>
        <v>254.47200000000001</v>
      </c>
      <c r="L22" s="458">
        <f>'1.6.1 Tabacos (III)'!F22+'1.6.1 Tabacos (III)'!K22+F22+K22</f>
        <v>289042873.0449</v>
      </c>
      <c r="M22" s="376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</row>
    <row r="23" spans="1:44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7"/>
      <c r="I23" s="458"/>
      <c r="J23" s="458"/>
      <c r="K23" s="458"/>
      <c r="L23" s="458"/>
      <c r="M23" s="376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</row>
    <row r="24" spans="1:44" ht="22.95" customHeight="1" x14ac:dyDescent="0.25">
      <c r="A24" s="182" t="s">
        <v>17</v>
      </c>
      <c r="B24" s="456">
        <v>170378.93599999999</v>
      </c>
      <c r="C24" s="456">
        <v>21919250.1164</v>
      </c>
      <c r="D24" s="456">
        <v>15298.55</v>
      </c>
      <c r="E24" s="456">
        <v>2011759.325</v>
      </c>
      <c r="F24" s="456">
        <f t="shared" si="0"/>
        <v>23931009.441399999</v>
      </c>
      <c r="G24" s="456">
        <v>1.008</v>
      </c>
      <c r="H24" s="457">
        <v>139.10400000000001</v>
      </c>
      <c r="I24" s="458">
        <v>0</v>
      </c>
      <c r="J24" s="458">
        <v>0</v>
      </c>
      <c r="K24" s="458">
        <f t="shared" si="1"/>
        <v>139.10400000000001</v>
      </c>
      <c r="L24" s="458">
        <f>'1.6.1 Tabacos (III)'!F24+'1.6.1 Tabacos (III)'!K24+F24+K24</f>
        <v>156981382.90540001</v>
      </c>
      <c r="M24" s="376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</row>
    <row r="25" spans="1:44" ht="22.95" customHeight="1" x14ac:dyDescent="0.25">
      <c r="A25" s="183" t="s">
        <v>18</v>
      </c>
      <c r="B25" s="456">
        <v>277886.90999999997</v>
      </c>
      <c r="C25" s="456">
        <v>35750150.971500002</v>
      </c>
      <c r="D25" s="456">
        <v>15529.603999999999</v>
      </c>
      <c r="E25" s="456">
        <v>2042142.926</v>
      </c>
      <c r="F25" s="456">
        <f t="shared" si="0"/>
        <v>37792293.897500001</v>
      </c>
      <c r="G25" s="456">
        <v>1.6439999999999999</v>
      </c>
      <c r="H25" s="457">
        <v>226.87199999999999</v>
      </c>
      <c r="I25" s="458">
        <v>0</v>
      </c>
      <c r="J25" s="458">
        <v>0</v>
      </c>
      <c r="K25" s="458">
        <f t="shared" si="1"/>
        <v>226.87199999999999</v>
      </c>
      <c r="L25" s="458">
        <f>'1.6.1 Tabacos (III)'!F25+'1.6.1 Tabacos (III)'!K25+F25+K25</f>
        <v>251170874.2985</v>
      </c>
      <c r="M25" s="376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</row>
    <row r="26" spans="1:44" ht="22.95" customHeight="1" x14ac:dyDescent="0.25">
      <c r="A26" s="182" t="s">
        <v>19</v>
      </c>
      <c r="B26" s="456">
        <v>889027.10499999998</v>
      </c>
      <c r="C26" s="456">
        <v>114373337.05825001</v>
      </c>
      <c r="D26" s="456">
        <v>83581.024000000005</v>
      </c>
      <c r="E26" s="456">
        <v>10990904.656000001</v>
      </c>
      <c r="F26" s="456">
        <f t="shared" si="0"/>
        <v>125364241.71425001</v>
      </c>
      <c r="G26" s="456">
        <v>5.2610000000000001</v>
      </c>
      <c r="H26" s="457">
        <v>726.01800000000003</v>
      </c>
      <c r="I26" s="458">
        <v>0</v>
      </c>
      <c r="J26" s="458">
        <v>0</v>
      </c>
      <c r="K26" s="458">
        <f t="shared" si="1"/>
        <v>726.01800000000003</v>
      </c>
      <c r="L26" s="458">
        <f>'1.6.1 Tabacos (III)'!F26+'1.6.1 Tabacos (III)'!K26+F26+K26</f>
        <v>827269053.20274997</v>
      </c>
      <c r="M26" s="376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</row>
    <row r="27" spans="1:44" ht="22.95" customHeight="1" x14ac:dyDescent="0.25">
      <c r="A27" s="378" t="s">
        <v>20</v>
      </c>
      <c r="B27" s="459">
        <v>370652.25300000003</v>
      </c>
      <c r="C27" s="459">
        <v>47684412.348450005</v>
      </c>
      <c r="D27" s="459">
        <v>36959.612999999998</v>
      </c>
      <c r="E27" s="459">
        <v>4860189.1094999993</v>
      </c>
      <c r="F27" s="459">
        <f t="shared" si="0"/>
        <v>52544601.457950003</v>
      </c>
      <c r="G27" s="459">
        <v>2.1930000000000001</v>
      </c>
      <c r="H27" s="457">
        <v>302.63400000000001</v>
      </c>
      <c r="I27" s="458">
        <v>0</v>
      </c>
      <c r="J27" s="458">
        <v>0</v>
      </c>
      <c r="K27" s="458">
        <f t="shared" si="1"/>
        <v>302.63400000000001</v>
      </c>
      <c r="L27" s="458">
        <f>'1.6.1 Tabacos (III)'!F27+'1.6.1 Tabacos (III)'!K27+F27+K27</f>
        <v>347387474.34875</v>
      </c>
      <c r="M27" s="376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</row>
    <row r="28" spans="1:44" ht="22.95" customHeight="1" x14ac:dyDescent="0.25">
      <c r="A28" s="409" t="s">
        <v>69</v>
      </c>
      <c r="B28" s="460">
        <f t="shared" ref="B28:L28" si="2">SUM(B13:B27)</f>
        <v>6403825.659</v>
      </c>
      <c r="C28" s="460">
        <f t="shared" si="2"/>
        <v>823852171.03034997</v>
      </c>
      <c r="D28" s="460">
        <f t="shared" si="2"/>
        <v>567238.19099999999</v>
      </c>
      <c r="E28" s="460">
        <f t="shared" si="2"/>
        <v>74591822.116500005</v>
      </c>
      <c r="F28" s="460">
        <f t="shared" si="2"/>
        <v>898443993.14684999</v>
      </c>
      <c r="G28" s="460">
        <f t="shared" si="2"/>
        <v>37.895000000000003</v>
      </c>
      <c r="H28" s="460">
        <f t="shared" si="2"/>
        <v>5229.51</v>
      </c>
      <c r="I28" s="460">
        <f t="shared" si="2"/>
        <v>0</v>
      </c>
      <c r="J28" s="460">
        <f t="shared" si="2"/>
        <v>0</v>
      </c>
      <c r="K28" s="460">
        <f t="shared" si="2"/>
        <v>5229.51</v>
      </c>
      <c r="L28" s="460">
        <f t="shared" si="2"/>
        <v>5926746411.2799511</v>
      </c>
      <c r="M28" s="376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</row>
    <row r="29" spans="1:44" ht="13.2" customHeight="1" x14ac:dyDescent="0.25">
      <c r="A29" s="377"/>
      <c r="M29" s="377"/>
    </row>
    <row r="30" spans="1:44" ht="99.6" customHeight="1" x14ac:dyDescent="0.25">
      <c r="M30" s="377"/>
    </row>
  </sheetData>
  <sheetProtection algorithmName="SHA-512" hashValue="sPRIUvx0gD7VwRbQ3d02qrsMTn5R1KppP4NUecRaq69UcmDa8MRWyM3A0FhmDPSmGhm4ErV2a6PBRuth1UR7cg==" saltValue="Ad8VBJbf09p9bHThzmi1Ig==" spinCount="100000" sheet="1" objects="1" scenarios="1"/>
  <mergeCells count="14">
    <mergeCell ref="A1:I2"/>
    <mergeCell ref="B10:C10"/>
    <mergeCell ref="D10:E10"/>
    <mergeCell ref="D8:E8"/>
    <mergeCell ref="F8:F10"/>
    <mergeCell ref="G8:H8"/>
    <mergeCell ref="A7:A11"/>
    <mergeCell ref="B7:L7"/>
    <mergeCell ref="B8:C8"/>
    <mergeCell ref="I8:J8"/>
    <mergeCell ref="K8:K10"/>
    <mergeCell ref="L8:L10"/>
    <mergeCell ref="G10:H10"/>
    <mergeCell ref="I10:J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L12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0"/>
  <sheetViews>
    <sheetView showGridLines="0" zoomScaleNormal="100" zoomScaleSheetLayoutView="8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2" width="14.77734375" style="92" customWidth="1"/>
    <col min="3" max="11" width="13.77734375" style="92" customWidth="1"/>
    <col min="12" max="60" width="10.6640625" style="92" customWidth="1"/>
    <col min="61" max="229" width="11.5546875" style="92"/>
    <col min="230" max="230" width="16.44140625" style="92" customWidth="1"/>
    <col min="231" max="237" width="13.5546875" style="92" customWidth="1"/>
    <col min="238" max="238" width="16.5546875" style="92" customWidth="1"/>
    <col min="239" max="239" width="14.88671875" style="92" customWidth="1"/>
    <col min="240" max="246" width="14.5546875" style="92" customWidth="1"/>
    <col min="247" max="249" width="13.33203125" style="92" customWidth="1"/>
    <col min="250" max="250" width="12.88671875" style="92" customWidth="1"/>
    <col min="251" max="254" width="13.33203125" style="92" customWidth="1"/>
    <col min="255" max="255" width="14.88671875" style="92" customWidth="1"/>
    <col min="256" max="256" width="13.33203125" style="92" customWidth="1"/>
    <col min="257" max="260" width="15.33203125" style="92" customWidth="1"/>
    <col min="261" max="261" width="19.109375" style="92" customWidth="1"/>
    <col min="262" max="262" width="17.6640625" style="92" customWidth="1"/>
    <col min="263" max="316" width="10.6640625" style="92" customWidth="1"/>
    <col min="317" max="485" width="11.5546875" style="92"/>
    <col min="486" max="486" width="16.44140625" style="92" customWidth="1"/>
    <col min="487" max="493" width="13.5546875" style="92" customWidth="1"/>
    <col min="494" max="494" width="16.5546875" style="92" customWidth="1"/>
    <col min="495" max="495" width="14.88671875" style="92" customWidth="1"/>
    <col min="496" max="502" width="14.5546875" style="92" customWidth="1"/>
    <col min="503" max="505" width="13.33203125" style="92" customWidth="1"/>
    <col min="506" max="506" width="12.88671875" style="92" customWidth="1"/>
    <col min="507" max="510" width="13.33203125" style="92" customWidth="1"/>
    <col min="511" max="511" width="14.88671875" style="92" customWidth="1"/>
    <col min="512" max="512" width="13.33203125" style="92" customWidth="1"/>
    <col min="513" max="516" width="15.33203125" style="92" customWidth="1"/>
    <col min="517" max="517" width="19.109375" style="92" customWidth="1"/>
    <col min="518" max="518" width="17.6640625" style="92" customWidth="1"/>
    <col min="519" max="572" width="10.6640625" style="92" customWidth="1"/>
    <col min="573" max="741" width="11.5546875" style="92"/>
    <col min="742" max="742" width="16.44140625" style="92" customWidth="1"/>
    <col min="743" max="749" width="13.5546875" style="92" customWidth="1"/>
    <col min="750" max="750" width="16.5546875" style="92" customWidth="1"/>
    <col min="751" max="751" width="14.88671875" style="92" customWidth="1"/>
    <col min="752" max="758" width="14.5546875" style="92" customWidth="1"/>
    <col min="759" max="761" width="13.33203125" style="92" customWidth="1"/>
    <col min="762" max="762" width="12.88671875" style="92" customWidth="1"/>
    <col min="763" max="766" width="13.33203125" style="92" customWidth="1"/>
    <col min="767" max="767" width="14.88671875" style="92" customWidth="1"/>
    <col min="768" max="768" width="13.33203125" style="92" customWidth="1"/>
    <col min="769" max="772" width="15.33203125" style="92" customWidth="1"/>
    <col min="773" max="773" width="19.109375" style="92" customWidth="1"/>
    <col min="774" max="774" width="17.6640625" style="92" customWidth="1"/>
    <col min="775" max="828" width="10.6640625" style="92" customWidth="1"/>
    <col min="829" max="997" width="11.5546875" style="92"/>
    <col min="998" max="998" width="16.44140625" style="92" customWidth="1"/>
    <col min="999" max="1005" width="13.5546875" style="92" customWidth="1"/>
    <col min="1006" max="1006" width="16.5546875" style="92" customWidth="1"/>
    <col min="1007" max="1007" width="14.88671875" style="92" customWidth="1"/>
    <col min="1008" max="1014" width="14.5546875" style="92" customWidth="1"/>
    <col min="1015" max="1017" width="13.33203125" style="92" customWidth="1"/>
    <col min="1018" max="1018" width="12.88671875" style="92" customWidth="1"/>
    <col min="1019" max="1022" width="13.33203125" style="92" customWidth="1"/>
    <col min="1023" max="1023" width="14.88671875" style="92" customWidth="1"/>
    <col min="1024" max="1024" width="13.33203125" style="92" customWidth="1"/>
    <col min="1025" max="1028" width="15.33203125" style="92" customWidth="1"/>
    <col min="1029" max="1029" width="19.109375" style="92" customWidth="1"/>
    <col min="1030" max="1030" width="17.6640625" style="92" customWidth="1"/>
    <col min="1031" max="1084" width="10.6640625" style="92" customWidth="1"/>
    <col min="1085" max="1253" width="11.5546875" style="92"/>
    <col min="1254" max="1254" width="16.44140625" style="92" customWidth="1"/>
    <col min="1255" max="1261" width="13.5546875" style="92" customWidth="1"/>
    <col min="1262" max="1262" width="16.5546875" style="92" customWidth="1"/>
    <col min="1263" max="1263" width="14.88671875" style="92" customWidth="1"/>
    <col min="1264" max="1270" width="14.5546875" style="92" customWidth="1"/>
    <col min="1271" max="1273" width="13.33203125" style="92" customWidth="1"/>
    <col min="1274" max="1274" width="12.88671875" style="92" customWidth="1"/>
    <col min="1275" max="1278" width="13.33203125" style="92" customWidth="1"/>
    <col min="1279" max="1279" width="14.88671875" style="92" customWidth="1"/>
    <col min="1280" max="1280" width="13.33203125" style="92" customWidth="1"/>
    <col min="1281" max="1284" width="15.33203125" style="92" customWidth="1"/>
    <col min="1285" max="1285" width="19.109375" style="92" customWidth="1"/>
    <col min="1286" max="1286" width="17.6640625" style="92" customWidth="1"/>
    <col min="1287" max="1340" width="10.6640625" style="92" customWidth="1"/>
    <col min="1341" max="1509" width="11.5546875" style="92"/>
    <col min="1510" max="1510" width="16.44140625" style="92" customWidth="1"/>
    <col min="1511" max="1517" width="13.5546875" style="92" customWidth="1"/>
    <col min="1518" max="1518" width="16.5546875" style="92" customWidth="1"/>
    <col min="1519" max="1519" width="14.88671875" style="92" customWidth="1"/>
    <col min="1520" max="1526" width="14.5546875" style="92" customWidth="1"/>
    <col min="1527" max="1529" width="13.33203125" style="92" customWidth="1"/>
    <col min="1530" max="1530" width="12.88671875" style="92" customWidth="1"/>
    <col min="1531" max="1534" width="13.33203125" style="92" customWidth="1"/>
    <col min="1535" max="1535" width="14.88671875" style="92" customWidth="1"/>
    <col min="1536" max="1536" width="13.33203125" style="92" customWidth="1"/>
    <col min="1537" max="1540" width="15.33203125" style="92" customWidth="1"/>
    <col min="1541" max="1541" width="19.109375" style="92" customWidth="1"/>
    <col min="1542" max="1542" width="17.6640625" style="92" customWidth="1"/>
    <col min="1543" max="1596" width="10.6640625" style="92" customWidth="1"/>
    <col min="1597" max="1765" width="11.5546875" style="92"/>
    <col min="1766" max="1766" width="16.44140625" style="92" customWidth="1"/>
    <col min="1767" max="1773" width="13.5546875" style="92" customWidth="1"/>
    <col min="1774" max="1774" width="16.5546875" style="92" customWidth="1"/>
    <col min="1775" max="1775" width="14.88671875" style="92" customWidth="1"/>
    <col min="1776" max="1782" width="14.5546875" style="92" customWidth="1"/>
    <col min="1783" max="1785" width="13.33203125" style="92" customWidth="1"/>
    <col min="1786" max="1786" width="12.88671875" style="92" customWidth="1"/>
    <col min="1787" max="1790" width="13.33203125" style="92" customWidth="1"/>
    <col min="1791" max="1791" width="14.88671875" style="92" customWidth="1"/>
    <col min="1792" max="1792" width="13.33203125" style="92" customWidth="1"/>
    <col min="1793" max="1796" width="15.33203125" style="92" customWidth="1"/>
    <col min="1797" max="1797" width="19.109375" style="92" customWidth="1"/>
    <col min="1798" max="1798" width="17.6640625" style="92" customWidth="1"/>
    <col min="1799" max="1852" width="10.6640625" style="92" customWidth="1"/>
    <col min="1853" max="2021" width="11.5546875" style="92"/>
    <col min="2022" max="2022" width="16.44140625" style="92" customWidth="1"/>
    <col min="2023" max="2029" width="13.5546875" style="92" customWidth="1"/>
    <col min="2030" max="2030" width="16.5546875" style="92" customWidth="1"/>
    <col min="2031" max="2031" width="14.88671875" style="92" customWidth="1"/>
    <col min="2032" max="2038" width="14.5546875" style="92" customWidth="1"/>
    <col min="2039" max="2041" width="13.33203125" style="92" customWidth="1"/>
    <col min="2042" max="2042" width="12.88671875" style="92" customWidth="1"/>
    <col min="2043" max="2046" width="13.33203125" style="92" customWidth="1"/>
    <col min="2047" max="2047" width="14.88671875" style="92" customWidth="1"/>
    <col min="2048" max="2048" width="13.33203125" style="92" customWidth="1"/>
    <col min="2049" max="2052" width="15.33203125" style="92" customWidth="1"/>
    <col min="2053" max="2053" width="19.109375" style="92" customWidth="1"/>
    <col min="2054" max="2054" width="17.6640625" style="92" customWidth="1"/>
    <col min="2055" max="2108" width="10.6640625" style="92" customWidth="1"/>
    <col min="2109" max="2277" width="11.5546875" style="92"/>
    <col min="2278" max="2278" width="16.44140625" style="92" customWidth="1"/>
    <col min="2279" max="2285" width="13.5546875" style="92" customWidth="1"/>
    <col min="2286" max="2286" width="16.5546875" style="92" customWidth="1"/>
    <col min="2287" max="2287" width="14.88671875" style="92" customWidth="1"/>
    <col min="2288" max="2294" width="14.5546875" style="92" customWidth="1"/>
    <col min="2295" max="2297" width="13.33203125" style="92" customWidth="1"/>
    <col min="2298" max="2298" width="12.88671875" style="92" customWidth="1"/>
    <col min="2299" max="2302" width="13.33203125" style="92" customWidth="1"/>
    <col min="2303" max="2303" width="14.88671875" style="92" customWidth="1"/>
    <col min="2304" max="2304" width="13.33203125" style="92" customWidth="1"/>
    <col min="2305" max="2308" width="15.33203125" style="92" customWidth="1"/>
    <col min="2309" max="2309" width="19.109375" style="92" customWidth="1"/>
    <col min="2310" max="2310" width="17.6640625" style="92" customWidth="1"/>
    <col min="2311" max="2364" width="10.6640625" style="92" customWidth="1"/>
    <col min="2365" max="2533" width="11.5546875" style="92"/>
    <col min="2534" max="2534" width="16.44140625" style="92" customWidth="1"/>
    <col min="2535" max="2541" width="13.5546875" style="92" customWidth="1"/>
    <col min="2542" max="2542" width="16.5546875" style="92" customWidth="1"/>
    <col min="2543" max="2543" width="14.88671875" style="92" customWidth="1"/>
    <col min="2544" max="2550" width="14.5546875" style="92" customWidth="1"/>
    <col min="2551" max="2553" width="13.33203125" style="92" customWidth="1"/>
    <col min="2554" max="2554" width="12.88671875" style="92" customWidth="1"/>
    <col min="2555" max="2558" width="13.33203125" style="92" customWidth="1"/>
    <col min="2559" max="2559" width="14.88671875" style="92" customWidth="1"/>
    <col min="2560" max="2560" width="13.33203125" style="92" customWidth="1"/>
    <col min="2561" max="2564" width="15.33203125" style="92" customWidth="1"/>
    <col min="2565" max="2565" width="19.109375" style="92" customWidth="1"/>
    <col min="2566" max="2566" width="17.6640625" style="92" customWidth="1"/>
    <col min="2567" max="2620" width="10.6640625" style="92" customWidth="1"/>
    <col min="2621" max="2789" width="11.5546875" style="92"/>
    <col min="2790" max="2790" width="16.44140625" style="92" customWidth="1"/>
    <col min="2791" max="2797" width="13.5546875" style="92" customWidth="1"/>
    <col min="2798" max="2798" width="16.5546875" style="92" customWidth="1"/>
    <col min="2799" max="2799" width="14.88671875" style="92" customWidth="1"/>
    <col min="2800" max="2806" width="14.5546875" style="92" customWidth="1"/>
    <col min="2807" max="2809" width="13.33203125" style="92" customWidth="1"/>
    <col min="2810" max="2810" width="12.88671875" style="92" customWidth="1"/>
    <col min="2811" max="2814" width="13.33203125" style="92" customWidth="1"/>
    <col min="2815" max="2815" width="14.88671875" style="92" customWidth="1"/>
    <col min="2816" max="2816" width="13.33203125" style="92" customWidth="1"/>
    <col min="2817" max="2820" width="15.33203125" style="92" customWidth="1"/>
    <col min="2821" max="2821" width="19.109375" style="92" customWidth="1"/>
    <col min="2822" max="2822" width="17.6640625" style="92" customWidth="1"/>
    <col min="2823" max="2876" width="10.6640625" style="92" customWidth="1"/>
    <col min="2877" max="3045" width="11.5546875" style="92"/>
    <col min="3046" max="3046" width="16.44140625" style="92" customWidth="1"/>
    <col min="3047" max="3053" width="13.5546875" style="92" customWidth="1"/>
    <col min="3054" max="3054" width="16.5546875" style="92" customWidth="1"/>
    <col min="3055" max="3055" width="14.88671875" style="92" customWidth="1"/>
    <col min="3056" max="3062" width="14.5546875" style="92" customWidth="1"/>
    <col min="3063" max="3065" width="13.33203125" style="92" customWidth="1"/>
    <col min="3066" max="3066" width="12.88671875" style="92" customWidth="1"/>
    <col min="3067" max="3070" width="13.33203125" style="92" customWidth="1"/>
    <col min="3071" max="3071" width="14.88671875" style="92" customWidth="1"/>
    <col min="3072" max="3072" width="13.33203125" style="92" customWidth="1"/>
    <col min="3073" max="3076" width="15.33203125" style="92" customWidth="1"/>
    <col min="3077" max="3077" width="19.109375" style="92" customWidth="1"/>
    <col min="3078" max="3078" width="17.6640625" style="92" customWidth="1"/>
    <col min="3079" max="3132" width="10.6640625" style="92" customWidth="1"/>
    <col min="3133" max="3301" width="11.5546875" style="92"/>
    <col min="3302" max="3302" width="16.44140625" style="92" customWidth="1"/>
    <col min="3303" max="3309" width="13.5546875" style="92" customWidth="1"/>
    <col min="3310" max="3310" width="16.5546875" style="92" customWidth="1"/>
    <col min="3311" max="3311" width="14.88671875" style="92" customWidth="1"/>
    <col min="3312" max="3318" width="14.5546875" style="92" customWidth="1"/>
    <col min="3319" max="3321" width="13.33203125" style="92" customWidth="1"/>
    <col min="3322" max="3322" width="12.88671875" style="92" customWidth="1"/>
    <col min="3323" max="3326" width="13.33203125" style="92" customWidth="1"/>
    <col min="3327" max="3327" width="14.88671875" style="92" customWidth="1"/>
    <col min="3328" max="3328" width="13.33203125" style="92" customWidth="1"/>
    <col min="3329" max="3332" width="15.33203125" style="92" customWidth="1"/>
    <col min="3333" max="3333" width="19.109375" style="92" customWidth="1"/>
    <col min="3334" max="3334" width="17.6640625" style="92" customWidth="1"/>
    <col min="3335" max="3388" width="10.6640625" style="92" customWidth="1"/>
    <col min="3389" max="3557" width="11.5546875" style="92"/>
    <col min="3558" max="3558" width="16.44140625" style="92" customWidth="1"/>
    <col min="3559" max="3565" width="13.5546875" style="92" customWidth="1"/>
    <col min="3566" max="3566" width="16.5546875" style="92" customWidth="1"/>
    <col min="3567" max="3567" width="14.88671875" style="92" customWidth="1"/>
    <col min="3568" max="3574" width="14.5546875" style="92" customWidth="1"/>
    <col min="3575" max="3577" width="13.33203125" style="92" customWidth="1"/>
    <col min="3578" max="3578" width="12.88671875" style="92" customWidth="1"/>
    <col min="3579" max="3582" width="13.33203125" style="92" customWidth="1"/>
    <col min="3583" max="3583" width="14.88671875" style="92" customWidth="1"/>
    <col min="3584" max="3584" width="13.33203125" style="92" customWidth="1"/>
    <col min="3585" max="3588" width="15.33203125" style="92" customWidth="1"/>
    <col min="3589" max="3589" width="19.109375" style="92" customWidth="1"/>
    <col min="3590" max="3590" width="17.6640625" style="92" customWidth="1"/>
    <col min="3591" max="3644" width="10.6640625" style="92" customWidth="1"/>
    <col min="3645" max="3813" width="11.5546875" style="92"/>
    <col min="3814" max="3814" width="16.44140625" style="92" customWidth="1"/>
    <col min="3815" max="3821" width="13.5546875" style="92" customWidth="1"/>
    <col min="3822" max="3822" width="16.5546875" style="92" customWidth="1"/>
    <col min="3823" max="3823" width="14.88671875" style="92" customWidth="1"/>
    <col min="3824" max="3830" width="14.5546875" style="92" customWidth="1"/>
    <col min="3831" max="3833" width="13.33203125" style="92" customWidth="1"/>
    <col min="3834" max="3834" width="12.88671875" style="92" customWidth="1"/>
    <col min="3835" max="3838" width="13.33203125" style="92" customWidth="1"/>
    <col min="3839" max="3839" width="14.88671875" style="92" customWidth="1"/>
    <col min="3840" max="3840" width="13.33203125" style="92" customWidth="1"/>
    <col min="3841" max="3844" width="15.33203125" style="92" customWidth="1"/>
    <col min="3845" max="3845" width="19.109375" style="92" customWidth="1"/>
    <col min="3846" max="3846" width="17.6640625" style="92" customWidth="1"/>
    <col min="3847" max="3900" width="10.6640625" style="92" customWidth="1"/>
    <col min="3901" max="4069" width="11.5546875" style="92"/>
    <col min="4070" max="4070" width="16.44140625" style="92" customWidth="1"/>
    <col min="4071" max="4077" width="13.5546875" style="92" customWidth="1"/>
    <col min="4078" max="4078" width="16.5546875" style="92" customWidth="1"/>
    <col min="4079" max="4079" width="14.88671875" style="92" customWidth="1"/>
    <col min="4080" max="4086" width="14.5546875" style="92" customWidth="1"/>
    <col min="4087" max="4089" width="13.33203125" style="92" customWidth="1"/>
    <col min="4090" max="4090" width="12.88671875" style="92" customWidth="1"/>
    <col min="4091" max="4094" width="13.33203125" style="92" customWidth="1"/>
    <col min="4095" max="4095" width="14.88671875" style="92" customWidth="1"/>
    <col min="4096" max="4096" width="13.33203125" style="92" customWidth="1"/>
    <col min="4097" max="4100" width="15.33203125" style="92" customWidth="1"/>
    <col min="4101" max="4101" width="19.109375" style="92" customWidth="1"/>
    <col min="4102" max="4102" width="17.6640625" style="92" customWidth="1"/>
    <col min="4103" max="4156" width="10.6640625" style="92" customWidth="1"/>
    <col min="4157" max="4325" width="11.5546875" style="92"/>
    <col min="4326" max="4326" width="16.44140625" style="92" customWidth="1"/>
    <col min="4327" max="4333" width="13.5546875" style="92" customWidth="1"/>
    <col min="4334" max="4334" width="16.5546875" style="92" customWidth="1"/>
    <col min="4335" max="4335" width="14.88671875" style="92" customWidth="1"/>
    <col min="4336" max="4342" width="14.5546875" style="92" customWidth="1"/>
    <col min="4343" max="4345" width="13.33203125" style="92" customWidth="1"/>
    <col min="4346" max="4346" width="12.88671875" style="92" customWidth="1"/>
    <col min="4347" max="4350" width="13.33203125" style="92" customWidth="1"/>
    <col min="4351" max="4351" width="14.88671875" style="92" customWidth="1"/>
    <col min="4352" max="4352" width="13.33203125" style="92" customWidth="1"/>
    <col min="4353" max="4356" width="15.33203125" style="92" customWidth="1"/>
    <col min="4357" max="4357" width="19.109375" style="92" customWidth="1"/>
    <col min="4358" max="4358" width="17.6640625" style="92" customWidth="1"/>
    <col min="4359" max="4412" width="10.6640625" style="92" customWidth="1"/>
    <col min="4413" max="4581" width="11.5546875" style="92"/>
    <col min="4582" max="4582" width="16.44140625" style="92" customWidth="1"/>
    <col min="4583" max="4589" width="13.5546875" style="92" customWidth="1"/>
    <col min="4590" max="4590" width="16.5546875" style="92" customWidth="1"/>
    <col min="4591" max="4591" width="14.88671875" style="92" customWidth="1"/>
    <col min="4592" max="4598" width="14.5546875" style="92" customWidth="1"/>
    <col min="4599" max="4601" width="13.33203125" style="92" customWidth="1"/>
    <col min="4602" max="4602" width="12.88671875" style="92" customWidth="1"/>
    <col min="4603" max="4606" width="13.33203125" style="92" customWidth="1"/>
    <col min="4607" max="4607" width="14.88671875" style="92" customWidth="1"/>
    <col min="4608" max="4608" width="13.33203125" style="92" customWidth="1"/>
    <col min="4609" max="4612" width="15.33203125" style="92" customWidth="1"/>
    <col min="4613" max="4613" width="19.109375" style="92" customWidth="1"/>
    <col min="4614" max="4614" width="17.6640625" style="92" customWidth="1"/>
    <col min="4615" max="4668" width="10.6640625" style="92" customWidth="1"/>
    <col min="4669" max="4837" width="11.5546875" style="92"/>
    <col min="4838" max="4838" width="16.44140625" style="92" customWidth="1"/>
    <col min="4839" max="4845" width="13.5546875" style="92" customWidth="1"/>
    <col min="4846" max="4846" width="16.5546875" style="92" customWidth="1"/>
    <col min="4847" max="4847" width="14.88671875" style="92" customWidth="1"/>
    <col min="4848" max="4854" width="14.5546875" style="92" customWidth="1"/>
    <col min="4855" max="4857" width="13.33203125" style="92" customWidth="1"/>
    <col min="4858" max="4858" width="12.88671875" style="92" customWidth="1"/>
    <col min="4859" max="4862" width="13.33203125" style="92" customWidth="1"/>
    <col min="4863" max="4863" width="14.88671875" style="92" customWidth="1"/>
    <col min="4864" max="4864" width="13.33203125" style="92" customWidth="1"/>
    <col min="4865" max="4868" width="15.33203125" style="92" customWidth="1"/>
    <col min="4869" max="4869" width="19.109375" style="92" customWidth="1"/>
    <col min="4870" max="4870" width="17.6640625" style="92" customWidth="1"/>
    <col min="4871" max="4924" width="10.6640625" style="92" customWidth="1"/>
    <col min="4925" max="5093" width="11.5546875" style="92"/>
    <col min="5094" max="5094" width="16.44140625" style="92" customWidth="1"/>
    <col min="5095" max="5101" width="13.5546875" style="92" customWidth="1"/>
    <col min="5102" max="5102" width="16.5546875" style="92" customWidth="1"/>
    <col min="5103" max="5103" width="14.88671875" style="92" customWidth="1"/>
    <col min="5104" max="5110" width="14.5546875" style="92" customWidth="1"/>
    <col min="5111" max="5113" width="13.33203125" style="92" customWidth="1"/>
    <col min="5114" max="5114" width="12.88671875" style="92" customWidth="1"/>
    <col min="5115" max="5118" width="13.33203125" style="92" customWidth="1"/>
    <col min="5119" max="5119" width="14.88671875" style="92" customWidth="1"/>
    <col min="5120" max="5120" width="13.33203125" style="92" customWidth="1"/>
    <col min="5121" max="5124" width="15.33203125" style="92" customWidth="1"/>
    <col min="5125" max="5125" width="19.109375" style="92" customWidth="1"/>
    <col min="5126" max="5126" width="17.6640625" style="92" customWidth="1"/>
    <col min="5127" max="5180" width="10.6640625" style="92" customWidth="1"/>
    <col min="5181" max="5349" width="11.5546875" style="92"/>
    <col min="5350" max="5350" width="16.44140625" style="92" customWidth="1"/>
    <col min="5351" max="5357" width="13.5546875" style="92" customWidth="1"/>
    <col min="5358" max="5358" width="16.5546875" style="92" customWidth="1"/>
    <col min="5359" max="5359" width="14.88671875" style="92" customWidth="1"/>
    <col min="5360" max="5366" width="14.5546875" style="92" customWidth="1"/>
    <col min="5367" max="5369" width="13.33203125" style="92" customWidth="1"/>
    <col min="5370" max="5370" width="12.88671875" style="92" customWidth="1"/>
    <col min="5371" max="5374" width="13.33203125" style="92" customWidth="1"/>
    <col min="5375" max="5375" width="14.88671875" style="92" customWidth="1"/>
    <col min="5376" max="5376" width="13.33203125" style="92" customWidth="1"/>
    <col min="5377" max="5380" width="15.33203125" style="92" customWidth="1"/>
    <col min="5381" max="5381" width="19.109375" style="92" customWidth="1"/>
    <col min="5382" max="5382" width="17.6640625" style="92" customWidth="1"/>
    <col min="5383" max="5436" width="10.6640625" style="92" customWidth="1"/>
    <col min="5437" max="5605" width="11.5546875" style="92"/>
    <col min="5606" max="5606" width="16.44140625" style="92" customWidth="1"/>
    <col min="5607" max="5613" width="13.5546875" style="92" customWidth="1"/>
    <col min="5614" max="5614" width="16.5546875" style="92" customWidth="1"/>
    <col min="5615" max="5615" width="14.88671875" style="92" customWidth="1"/>
    <col min="5616" max="5622" width="14.5546875" style="92" customWidth="1"/>
    <col min="5623" max="5625" width="13.33203125" style="92" customWidth="1"/>
    <col min="5626" max="5626" width="12.88671875" style="92" customWidth="1"/>
    <col min="5627" max="5630" width="13.33203125" style="92" customWidth="1"/>
    <col min="5631" max="5631" width="14.88671875" style="92" customWidth="1"/>
    <col min="5632" max="5632" width="13.33203125" style="92" customWidth="1"/>
    <col min="5633" max="5636" width="15.33203125" style="92" customWidth="1"/>
    <col min="5637" max="5637" width="19.109375" style="92" customWidth="1"/>
    <col min="5638" max="5638" width="17.6640625" style="92" customWidth="1"/>
    <col min="5639" max="5692" width="10.6640625" style="92" customWidth="1"/>
    <col min="5693" max="5861" width="11.5546875" style="92"/>
    <col min="5862" max="5862" width="16.44140625" style="92" customWidth="1"/>
    <col min="5863" max="5869" width="13.5546875" style="92" customWidth="1"/>
    <col min="5870" max="5870" width="16.5546875" style="92" customWidth="1"/>
    <col min="5871" max="5871" width="14.88671875" style="92" customWidth="1"/>
    <col min="5872" max="5878" width="14.5546875" style="92" customWidth="1"/>
    <col min="5879" max="5881" width="13.33203125" style="92" customWidth="1"/>
    <col min="5882" max="5882" width="12.88671875" style="92" customWidth="1"/>
    <col min="5883" max="5886" width="13.33203125" style="92" customWidth="1"/>
    <col min="5887" max="5887" width="14.88671875" style="92" customWidth="1"/>
    <col min="5888" max="5888" width="13.33203125" style="92" customWidth="1"/>
    <col min="5889" max="5892" width="15.33203125" style="92" customWidth="1"/>
    <col min="5893" max="5893" width="19.109375" style="92" customWidth="1"/>
    <col min="5894" max="5894" width="17.6640625" style="92" customWidth="1"/>
    <col min="5895" max="5948" width="10.6640625" style="92" customWidth="1"/>
    <col min="5949" max="6117" width="11.5546875" style="92"/>
    <col min="6118" max="6118" width="16.44140625" style="92" customWidth="1"/>
    <col min="6119" max="6125" width="13.5546875" style="92" customWidth="1"/>
    <col min="6126" max="6126" width="16.5546875" style="92" customWidth="1"/>
    <col min="6127" max="6127" width="14.88671875" style="92" customWidth="1"/>
    <col min="6128" max="6134" width="14.5546875" style="92" customWidth="1"/>
    <col min="6135" max="6137" width="13.33203125" style="92" customWidth="1"/>
    <col min="6138" max="6138" width="12.88671875" style="92" customWidth="1"/>
    <col min="6139" max="6142" width="13.33203125" style="92" customWidth="1"/>
    <col min="6143" max="6143" width="14.88671875" style="92" customWidth="1"/>
    <col min="6144" max="6144" width="13.33203125" style="92" customWidth="1"/>
    <col min="6145" max="6148" width="15.33203125" style="92" customWidth="1"/>
    <col min="6149" max="6149" width="19.109375" style="92" customWidth="1"/>
    <col min="6150" max="6150" width="17.6640625" style="92" customWidth="1"/>
    <col min="6151" max="6204" width="10.6640625" style="92" customWidth="1"/>
    <col min="6205" max="6373" width="11.5546875" style="92"/>
    <col min="6374" max="6374" width="16.44140625" style="92" customWidth="1"/>
    <col min="6375" max="6381" width="13.5546875" style="92" customWidth="1"/>
    <col min="6382" max="6382" width="16.5546875" style="92" customWidth="1"/>
    <col min="6383" max="6383" width="14.88671875" style="92" customWidth="1"/>
    <col min="6384" max="6390" width="14.5546875" style="92" customWidth="1"/>
    <col min="6391" max="6393" width="13.33203125" style="92" customWidth="1"/>
    <col min="6394" max="6394" width="12.88671875" style="92" customWidth="1"/>
    <col min="6395" max="6398" width="13.33203125" style="92" customWidth="1"/>
    <col min="6399" max="6399" width="14.88671875" style="92" customWidth="1"/>
    <col min="6400" max="6400" width="13.33203125" style="92" customWidth="1"/>
    <col min="6401" max="6404" width="15.33203125" style="92" customWidth="1"/>
    <col min="6405" max="6405" width="19.109375" style="92" customWidth="1"/>
    <col min="6406" max="6406" width="17.6640625" style="92" customWidth="1"/>
    <col min="6407" max="6460" width="10.6640625" style="92" customWidth="1"/>
    <col min="6461" max="6629" width="11.5546875" style="92"/>
    <col min="6630" max="6630" width="16.44140625" style="92" customWidth="1"/>
    <col min="6631" max="6637" width="13.5546875" style="92" customWidth="1"/>
    <col min="6638" max="6638" width="16.5546875" style="92" customWidth="1"/>
    <col min="6639" max="6639" width="14.88671875" style="92" customWidth="1"/>
    <col min="6640" max="6646" width="14.5546875" style="92" customWidth="1"/>
    <col min="6647" max="6649" width="13.33203125" style="92" customWidth="1"/>
    <col min="6650" max="6650" width="12.88671875" style="92" customWidth="1"/>
    <col min="6651" max="6654" width="13.33203125" style="92" customWidth="1"/>
    <col min="6655" max="6655" width="14.88671875" style="92" customWidth="1"/>
    <col min="6656" max="6656" width="13.33203125" style="92" customWidth="1"/>
    <col min="6657" max="6660" width="15.33203125" style="92" customWidth="1"/>
    <col min="6661" max="6661" width="19.109375" style="92" customWidth="1"/>
    <col min="6662" max="6662" width="17.6640625" style="92" customWidth="1"/>
    <col min="6663" max="6716" width="10.6640625" style="92" customWidth="1"/>
    <col min="6717" max="6885" width="11.5546875" style="92"/>
    <col min="6886" max="6886" width="16.44140625" style="92" customWidth="1"/>
    <col min="6887" max="6893" width="13.5546875" style="92" customWidth="1"/>
    <col min="6894" max="6894" width="16.5546875" style="92" customWidth="1"/>
    <col min="6895" max="6895" width="14.88671875" style="92" customWidth="1"/>
    <col min="6896" max="6902" width="14.5546875" style="92" customWidth="1"/>
    <col min="6903" max="6905" width="13.33203125" style="92" customWidth="1"/>
    <col min="6906" max="6906" width="12.88671875" style="92" customWidth="1"/>
    <col min="6907" max="6910" width="13.33203125" style="92" customWidth="1"/>
    <col min="6911" max="6911" width="14.88671875" style="92" customWidth="1"/>
    <col min="6912" max="6912" width="13.33203125" style="92" customWidth="1"/>
    <col min="6913" max="6916" width="15.33203125" style="92" customWidth="1"/>
    <col min="6917" max="6917" width="19.109375" style="92" customWidth="1"/>
    <col min="6918" max="6918" width="17.6640625" style="92" customWidth="1"/>
    <col min="6919" max="6972" width="10.6640625" style="92" customWidth="1"/>
    <col min="6973" max="7141" width="11.5546875" style="92"/>
    <col min="7142" max="7142" width="16.44140625" style="92" customWidth="1"/>
    <col min="7143" max="7149" width="13.5546875" style="92" customWidth="1"/>
    <col min="7150" max="7150" width="16.5546875" style="92" customWidth="1"/>
    <col min="7151" max="7151" width="14.88671875" style="92" customWidth="1"/>
    <col min="7152" max="7158" width="14.5546875" style="92" customWidth="1"/>
    <col min="7159" max="7161" width="13.33203125" style="92" customWidth="1"/>
    <col min="7162" max="7162" width="12.88671875" style="92" customWidth="1"/>
    <col min="7163" max="7166" width="13.33203125" style="92" customWidth="1"/>
    <col min="7167" max="7167" width="14.88671875" style="92" customWidth="1"/>
    <col min="7168" max="7168" width="13.33203125" style="92" customWidth="1"/>
    <col min="7169" max="7172" width="15.33203125" style="92" customWidth="1"/>
    <col min="7173" max="7173" width="19.109375" style="92" customWidth="1"/>
    <col min="7174" max="7174" width="17.6640625" style="92" customWidth="1"/>
    <col min="7175" max="7228" width="10.6640625" style="92" customWidth="1"/>
    <col min="7229" max="7397" width="11.5546875" style="92"/>
    <col min="7398" max="7398" width="16.44140625" style="92" customWidth="1"/>
    <col min="7399" max="7405" width="13.5546875" style="92" customWidth="1"/>
    <col min="7406" max="7406" width="16.5546875" style="92" customWidth="1"/>
    <col min="7407" max="7407" width="14.88671875" style="92" customWidth="1"/>
    <col min="7408" max="7414" width="14.5546875" style="92" customWidth="1"/>
    <col min="7415" max="7417" width="13.33203125" style="92" customWidth="1"/>
    <col min="7418" max="7418" width="12.88671875" style="92" customWidth="1"/>
    <col min="7419" max="7422" width="13.33203125" style="92" customWidth="1"/>
    <col min="7423" max="7423" width="14.88671875" style="92" customWidth="1"/>
    <col min="7424" max="7424" width="13.33203125" style="92" customWidth="1"/>
    <col min="7425" max="7428" width="15.33203125" style="92" customWidth="1"/>
    <col min="7429" max="7429" width="19.109375" style="92" customWidth="1"/>
    <col min="7430" max="7430" width="17.6640625" style="92" customWidth="1"/>
    <col min="7431" max="7484" width="10.6640625" style="92" customWidth="1"/>
    <col min="7485" max="7653" width="11.5546875" style="92"/>
    <col min="7654" max="7654" width="16.44140625" style="92" customWidth="1"/>
    <col min="7655" max="7661" width="13.5546875" style="92" customWidth="1"/>
    <col min="7662" max="7662" width="16.5546875" style="92" customWidth="1"/>
    <col min="7663" max="7663" width="14.88671875" style="92" customWidth="1"/>
    <col min="7664" max="7670" width="14.5546875" style="92" customWidth="1"/>
    <col min="7671" max="7673" width="13.33203125" style="92" customWidth="1"/>
    <col min="7674" max="7674" width="12.88671875" style="92" customWidth="1"/>
    <col min="7675" max="7678" width="13.33203125" style="92" customWidth="1"/>
    <col min="7679" max="7679" width="14.88671875" style="92" customWidth="1"/>
    <col min="7680" max="7680" width="13.33203125" style="92" customWidth="1"/>
    <col min="7681" max="7684" width="15.33203125" style="92" customWidth="1"/>
    <col min="7685" max="7685" width="19.109375" style="92" customWidth="1"/>
    <col min="7686" max="7686" width="17.6640625" style="92" customWidth="1"/>
    <col min="7687" max="7740" width="10.6640625" style="92" customWidth="1"/>
    <col min="7741" max="7909" width="11.5546875" style="92"/>
    <col min="7910" max="7910" width="16.44140625" style="92" customWidth="1"/>
    <col min="7911" max="7917" width="13.5546875" style="92" customWidth="1"/>
    <col min="7918" max="7918" width="16.5546875" style="92" customWidth="1"/>
    <col min="7919" max="7919" width="14.88671875" style="92" customWidth="1"/>
    <col min="7920" max="7926" width="14.5546875" style="92" customWidth="1"/>
    <col min="7927" max="7929" width="13.33203125" style="92" customWidth="1"/>
    <col min="7930" max="7930" width="12.88671875" style="92" customWidth="1"/>
    <col min="7931" max="7934" width="13.33203125" style="92" customWidth="1"/>
    <col min="7935" max="7935" width="14.88671875" style="92" customWidth="1"/>
    <col min="7936" max="7936" width="13.33203125" style="92" customWidth="1"/>
    <col min="7937" max="7940" width="15.33203125" style="92" customWidth="1"/>
    <col min="7941" max="7941" width="19.109375" style="92" customWidth="1"/>
    <col min="7942" max="7942" width="17.6640625" style="92" customWidth="1"/>
    <col min="7943" max="7996" width="10.6640625" style="92" customWidth="1"/>
    <col min="7997" max="8165" width="11.5546875" style="92"/>
    <col min="8166" max="8166" width="16.44140625" style="92" customWidth="1"/>
    <col min="8167" max="8173" width="13.5546875" style="92" customWidth="1"/>
    <col min="8174" max="8174" width="16.5546875" style="92" customWidth="1"/>
    <col min="8175" max="8175" width="14.88671875" style="92" customWidth="1"/>
    <col min="8176" max="8182" width="14.5546875" style="92" customWidth="1"/>
    <col min="8183" max="8185" width="13.33203125" style="92" customWidth="1"/>
    <col min="8186" max="8186" width="12.88671875" style="92" customWidth="1"/>
    <col min="8187" max="8190" width="13.33203125" style="92" customWidth="1"/>
    <col min="8191" max="8191" width="14.88671875" style="92" customWidth="1"/>
    <col min="8192" max="8192" width="13.33203125" style="92" customWidth="1"/>
    <col min="8193" max="8196" width="15.33203125" style="92" customWidth="1"/>
    <col min="8197" max="8197" width="19.109375" style="92" customWidth="1"/>
    <col min="8198" max="8198" width="17.6640625" style="92" customWidth="1"/>
    <col min="8199" max="8252" width="10.6640625" style="92" customWidth="1"/>
    <col min="8253" max="8421" width="11.5546875" style="92"/>
    <col min="8422" max="8422" width="16.44140625" style="92" customWidth="1"/>
    <col min="8423" max="8429" width="13.5546875" style="92" customWidth="1"/>
    <col min="8430" max="8430" width="16.5546875" style="92" customWidth="1"/>
    <col min="8431" max="8431" width="14.88671875" style="92" customWidth="1"/>
    <col min="8432" max="8438" width="14.5546875" style="92" customWidth="1"/>
    <col min="8439" max="8441" width="13.33203125" style="92" customWidth="1"/>
    <col min="8442" max="8442" width="12.88671875" style="92" customWidth="1"/>
    <col min="8443" max="8446" width="13.33203125" style="92" customWidth="1"/>
    <col min="8447" max="8447" width="14.88671875" style="92" customWidth="1"/>
    <col min="8448" max="8448" width="13.33203125" style="92" customWidth="1"/>
    <col min="8449" max="8452" width="15.33203125" style="92" customWidth="1"/>
    <col min="8453" max="8453" width="19.109375" style="92" customWidth="1"/>
    <col min="8454" max="8454" width="17.6640625" style="92" customWidth="1"/>
    <col min="8455" max="8508" width="10.6640625" style="92" customWidth="1"/>
    <col min="8509" max="8677" width="11.5546875" style="92"/>
    <col min="8678" max="8678" width="16.44140625" style="92" customWidth="1"/>
    <col min="8679" max="8685" width="13.5546875" style="92" customWidth="1"/>
    <col min="8686" max="8686" width="16.5546875" style="92" customWidth="1"/>
    <col min="8687" max="8687" width="14.88671875" style="92" customWidth="1"/>
    <col min="8688" max="8694" width="14.5546875" style="92" customWidth="1"/>
    <col min="8695" max="8697" width="13.33203125" style="92" customWidth="1"/>
    <col min="8698" max="8698" width="12.88671875" style="92" customWidth="1"/>
    <col min="8699" max="8702" width="13.33203125" style="92" customWidth="1"/>
    <col min="8703" max="8703" width="14.88671875" style="92" customWidth="1"/>
    <col min="8704" max="8704" width="13.33203125" style="92" customWidth="1"/>
    <col min="8705" max="8708" width="15.33203125" style="92" customWidth="1"/>
    <col min="8709" max="8709" width="19.109375" style="92" customWidth="1"/>
    <col min="8710" max="8710" width="17.6640625" style="92" customWidth="1"/>
    <col min="8711" max="8764" width="10.6640625" style="92" customWidth="1"/>
    <col min="8765" max="8933" width="11.5546875" style="92"/>
    <col min="8934" max="8934" width="16.44140625" style="92" customWidth="1"/>
    <col min="8935" max="8941" width="13.5546875" style="92" customWidth="1"/>
    <col min="8942" max="8942" width="16.5546875" style="92" customWidth="1"/>
    <col min="8943" max="8943" width="14.88671875" style="92" customWidth="1"/>
    <col min="8944" max="8950" width="14.5546875" style="92" customWidth="1"/>
    <col min="8951" max="8953" width="13.33203125" style="92" customWidth="1"/>
    <col min="8954" max="8954" width="12.88671875" style="92" customWidth="1"/>
    <col min="8955" max="8958" width="13.33203125" style="92" customWidth="1"/>
    <col min="8959" max="8959" width="14.88671875" style="92" customWidth="1"/>
    <col min="8960" max="8960" width="13.33203125" style="92" customWidth="1"/>
    <col min="8961" max="8964" width="15.33203125" style="92" customWidth="1"/>
    <col min="8965" max="8965" width="19.109375" style="92" customWidth="1"/>
    <col min="8966" max="8966" width="17.6640625" style="92" customWidth="1"/>
    <col min="8967" max="9020" width="10.6640625" style="92" customWidth="1"/>
    <col min="9021" max="9189" width="11.5546875" style="92"/>
    <col min="9190" max="9190" width="16.44140625" style="92" customWidth="1"/>
    <col min="9191" max="9197" width="13.5546875" style="92" customWidth="1"/>
    <col min="9198" max="9198" width="16.5546875" style="92" customWidth="1"/>
    <col min="9199" max="9199" width="14.88671875" style="92" customWidth="1"/>
    <col min="9200" max="9206" width="14.5546875" style="92" customWidth="1"/>
    <col min="9207" max="9209" width="13.33203125" style="92" customWidth="1"/>
    <col min="9210" max="9210" width="12.88671875" style="92" customWidth="1"/>
    <col min="9211" max="9214" width="13.33203125" style="92" customWidth="1"/>
    <col min="9215" max="9215" width="14.88671875" style="92" customWidth="1"/>
    <col min="9216" max="9216" width="13.33203125" style="92" customWidth="1"/>
    <col min="9217" max="9220" width="15.33203125" style="92" customWidth="1"/>
    <col min="9221" max="9221" width="19.109375" style="92" customWidth="1"/>
    <col min="9222" max="9222" width="17.6640625" style="92" customWidth="1"/>
    <col min="9223" max="9276" width="10.6640625" style="92" customWidth="1"/>
    <col min="9277" max="9445" width="11.5546875" style="92"/>
    <col min="9446" max="9446" width="16.44140625" style="92" customWidth="1"/>
    <col min="9447" max="9453" width="13.5546875" style="92" customWidth="1"/>
    <col min="9454" max="9454" width="16.5546875" style="92" customWidth="1"/>
    <col min="9455" max="9455" width="14.88671875" style="92" customWidth="1"/>
    <col min="9456" max="9462" width="14.5546875" style="92" customWidth="1"/>
    <col min="9463" max="9465" width="13.33203125" style="92" customWidth="1"/>
    <col min="9466" max="9466" width="12.88671875" style="92" customWidth="1"/>
    <col min="9467" max="9470" width="13.33203125" style="92" customWidth="1"/>
    <col min="9471" max="9471" width="14.88671875" style="92" customWidth="1"/>
    <col min="9472" max="9472" width="13.33203125" style="92" customWidth="1"/>
    <col min="9473" max="9476" width="15.33203125" style="92" customWidth="1"/>
    <col min="9477" max="9477" width="19.109375" style="92" customWidth="1"/>
    <col min="9478" max="9478" width="17.6640625" style="92" customWidth="1"/>
    <col min="9479" max="9532" width="10.6640625" style="92" customWidth="1"/>
    <col min="9533" max="9701" width="11.5546875" style="92"/>
    <col min="9702" max="9702" width="16.44140625" style="92" customWidth="1"/>
    <col min="9703" max="9709" width="13.5546875" style="92" customWidth="1"/>
    <col min="9710" max="9710" width="16.5546875" style="92" customWidth="1"/>
    <col min="9711" max="9711" width="14.88671875" style="92" customWidth="1"/>
    <col min="9712" max="9718" width="14.5546875" style="92" customWidth="1"/>
    <col min="9719" max="9721" width="13.33203125" style="92" customWidth="1"/>
    <col min="9722" max="9722" width="12.88671875" style="92" customWidth="1"/>
    <col min="9723" max="9726" width="13.33203125" style="92" customWidth="1"/>
    <col min="9727" max="9727" width="14.88671875" style="92" customWidth="1"/>
    <col min="9728" max="9728" width="13.33203125" style="92" customWidth="1"/>
    <col min="9729" max="9732" width="15.33203125" style="92" customWidth="1"/>
    <col min="9733" max="9733" width="19.109375" style="92" customWidth="1"/>
    <col min="9734" max="9734" width="17.6640625" style="92" customWidth="1"/>
    <col min="9735" max="9788" width="10.6640625" style="92" customWidth="1"/>
    <col min="9789" max="9957" width="11.5546875" style="92"/>
    <col min="9958" max="9958" width="16.44140625" style="92" customWidth="1"/>
    <col min="9959" max="9965" width="13.5546875" style="92" customWidth="1"/>
    <col min="9966" max="9966" width="16.5546875" style="92" customWidth="1"/>
    <col min="9967" max="9967" width="14.88671875" style="92" customWidth="1"/>
    <col min="9968" max="9974" width="14.5546875" style="92" customWidth="1"/>
    <col min="9975" max="9977" width="13.33203125" style="92" customWidth="1"/>
    <col min="9978" max="9978" width="12.88671875" style="92" customWidth="1"/>
    <col min="9979" max="9982" width="13.33203125" style="92" customWidth="1"/>
    <col min="9983" max="9983" width="14.88671875" style="92" customWidth="1"/>
    <col min="9984" max="9984" width="13.33203125" style="92" customWidth="1"/>
    <col min="9985" max="9988" width="15.33203125" style="92" customWidth="1"/>
    <col min="9989" max="9989" width="19.109375" style="92" customWidth="1"/>
    <col min="9990" max="9990" width="17.6640625" style="92" customWidth="1"/>
    <col min="9991" max="10044" width="10.6640625" style="92" customWidth="1"/>
    <col min="10045" max="10213" width="11.5546875" style="92"/>
    <col min="10214" max="10214" width="16.44140625" style="92" customWidth="1"/>
    <col min="10215" max="10221" width="13.5546875" style="92" customWidth="1"/>
    <col min="10222" max="10222" width="16.5546875" style="92" customWidth="1"/>
    <col min="10223" max="10223" width="14.88671875" style="92" customWidth="1"/>
    <col min="10224" max="10230" width="14.5546875" style="92" customWidth="1"/>
    <col min="10231" max="10233" width="13.33203125" style="92" customWidth="1"/>
    <col min="10234" max="10234" width="12.88671875" style="92" customWidth="1"/>
    <col min="10235" max="10238" width="13.33203125" style="92" customWidth="1"/>
    <col min="10239" max="10239" width="14.88671875" style="92" customWidth="1"/>
    <col min="10240" max="10240" width="13.33203125" style="92" customWidth="1"/>
    <col min="10241" max="10244" width="15.33203125" style="92" customWidth="1"/>
    <col min="10245" max="10245" width="19.109375" style="92" customWidth="1"/>
    <col min="10246" max="10246" width="17.6640625" style="92" customWidth="1"/>
    <col min="10247" max="10300" width="10.6640625" style="92" customWidth="1"/>
    <col min="10301" max="10469" width="11.5546875" style="92"/>
    <col min="10470" max="10470" width="16.44140625" style="92" customWidth="1"/>
    <col min="10471" max="10477" width="13.5546875" style="92" customWidth="1"/>
    <col min="10478" max="10478" width="16.5546875" style="92" customWidth="1"/>
    <col min="10479" max="10479" width="14.88671875" style="92" customWidth="1"/>
    <col min="10480" max="10486" width="14.5546875" style="92" customWidth="1"/>
    <col min="10487" max="10489" width="13.33203125" style="92" customWidth="1"/>
    <col min="10490" max="10490" width="12.88671875" style="92" customWidth="1"/>
    <col min="10491" max="10494" width="13.33203125" style="92" customWidth="1"/>
    <col min="10495" max="10495" width="14.88671875" style="92" customWidth="1"/>
    <col min="10496" max="10496" width="13.33203125" style="92" customWidth="1"/>
    <col min="10497" max="10500" width="15.33203125" style="92" customWidth="1"/>
    <col min="10501" max="10501" width="19.109375" style="92" customWidth="1"/>
    <col min="10502" max="10502" width="17.6640625" style="92" customWidth="1"/>
    <col min="10503" max="10556" width="10.6640625" style="92" customWidth="1"/>
    <col min="10557" max="10725" width="11.5546875" style="92"/>
    <col min="10726" max="10726" width="16.44140625" style="92" customWidth="1"/>
    <col min="10727" max="10733" width="13.5546875" style="92" customWidth="1"/>
    <col min="10734" max="10734" width="16.5546875" style="92" customWidth="1"/>
    <col min="10735" max="10735" width="14.88671875" style="92" customWidth="1"/>
    <col min="10736" max="10742" width="14.5546875" style="92" customWidth="1"/>
    <col min="10743" max="10745" width="13.33203125" style="92" customWidth="1"/>
    <col min="10746" max="10746" width="12.88671875" style="92" customWidth="1"/>
    <col min="10747" max="10750" width="13.33203125" style="92" customWidth="1"/>
    <col min="10751" max="10751" width="14.88671875" style="92" customWidth="1"/>
    <col min="10752" max="10752" width="13.33203125" style="92" customWidth="1"/>
    <col min="10753" max="10756" width="15.33203125" style="92" customWidth="1"/>
    <col min="10757" max="10757" width="19.109375" style="92" customWidth="1"/>
    <col min="10758" max="10758" width="17.6640625" style="92" customWidth="1"/>
    <col min="10759" max="10812" width="10.6640625" style="92" customWidth="1"/>
    <col min="10813" max="10981" width="11.5546875" style="92"/>
    <col min="10982" max="10982" width="16.44140625" style="92" customWidth="1"/>
    <col min="10983" max="10989" width="13.5546875" style="92" customWidth="1"/>
    <col min="10990" max="10990" width="16.5546875" style="92" customWidth="1"/>
    <col min="10991" max="10991" width="14.88671875" style="92" customWidth="1"/>
    <col min="10992" max="10998" width="14.5546875" style="92" customWidth="1"/>
    <col min="10999" max="11001" width="13.33203125" style="92" customWidth="1"/>
    <col min="11002" max="11002" width="12.88671875" style="92" customWidth="1"/>
    <col min="11003" max="11006" width="13.33203125" style="92" customWidth="1"/>
    <col min="11007" max="11007" width="14.88671875" style="92" customWidth="1"/>
    <col min="11008" max="11008" width="13.33203125" style="92" customWidth="1"/>
    <col min="11009" max="11012" width="15.33203125" style="92" customWidth="1"/>
    <col min="11013" max="11013" width="19.109375" style="92" customWidth="1"/>
    <col min="11014" max="11014" width="17.6640625" style="92" customWidth="1"/>
    <col min="11015" max="11068" width="10.6640625" style="92" customWidth="1"/>
    <col min="11069" max="11237" width="11.5546875" style="92"/>
    <col min="11238" max="11238" width="16.44140625" style="92" customWidth="1"/>
    <col min="11239" max="11245" width="13.5546875" style="92" customWidth="1"/>
    <col min="11246" max="11246" width="16.5546875" style="92" customWidth="1"/>
    <col min="11247" max="11247" width="14.88671875" style="92" customWidth="1"/>
    <col min="11248" max="11254" width="14.5546875" style="92" customWidth="1"/>
    <col min="11255" max="11257" width="13.33203125" style="92" customWidth="1"/>
    <col min="11258" max="11258" width="12.88671875" style="92" customWidth="1"/>
    <col min="11259" max="11262" width="13.33203125" style="92" customWidth="1"/>
    <col min="11263" max="11263" width="14.88671875" style="92" customWidth="1"/>
    <col min="11264" max="11264" width="13.33203125" style="92" customWidth="1"/>
    <col min="11265" max="11268" width="15.33203125" style="92" customWidth="1"/>
    <col min="11269" max="11269" width="19.109375" style="92" customWidth="1"/>
    <col min="11270" max="11270" width="17.6640625" style="92" customWidth="1"/>
    <col min="11271" max="11324" width="10.6640625" style="92" customWidth="1"/>
    <col min="11325" max="11493" width="11.5546875" style="92"/>
    <col min="11494" max="11494" width="16.44140625" style="92" customWidth="1"/>
    <col min="11495" max="11501" width="13.5546875" style="92" customWidth="1"/>
    <col min="11502" max="11502" width="16.5546875" style="92" customWidth="1"/>
    <col min="11503" max="11503" width="14.88671875" style="92" customWidth="1"/>
    <col min="11504" max="11510" width="14.5546875" style="92" customWidth="1"/>
    <col min="11511" max="11513" width="13.33203125" style="92" customWidth="1"/>
    <col min="11514" max="11514" width="12.88671875" style="92" customWidth="1"/>
    <col min="11515" max="11518" width="13.33203125" style="92" customWidth="1"/>
    <col min="11519" max="11519" width="14.88671875" style="92" customWidth="1"/>
    <col min="11520" max="11520" width="13.33203125" style="92" customWidth="1"/>
    <col min="11521" max="11524" width="15.33203125" style="92" customWidth="1"/>
    <col min="11525" max="11525" width="19.109375" style="92" customWidth="1"/>
    <col min="11526" max="11526" width="17.6640625" style="92" customWidth="1"/>
    <col min="11527" max="11580" width="10.6640625" style="92" customWidth="1"/>
    <col min="11581" max="11749" width="11.5546875" style="92"/>
    <col min="11750" max="11750" width="16.44140625" style="92" customWidth="1"/>
    <col min="11751" max="11757" width="13.5546875" style="92" customWidth="1"/>
    <col min="11758" max="11758" width="16.5546875" style="92" customWidth="1"/>
    <col min="11759" max="11759" width="14.88671875" style="92" customWidth="1"/>
    <col min="11760" max="11766" width="14.5546875" style="92" customWidth="1"/>
    <col min="11767" max="11769" width="13.33203125" style="92" customWidth="1"/>
    <col min="11770" max="11770" width="12.88671875" style="92" customWidth="1"/>
    <col min="11771" max="11774" width="13.33203125" style="92" customWidth="1"/>
    <col min="11775" max="11775" width="14.88671875" style="92" customWidth="1"/>
    <col min="11776" max="11776" width="13.33203125" style="92" customWidth="1"/>
    <col min="11777" max="11780" width="15.33203125" style="92" customWidth="1"/>
    <col min="11781" max="11781" width="19.109375" style="92" customWidth="1"/>
    <col min="11782" max="11782" width="17.6640625" style="92" customWidth="1"/>
    <col min="11783" max="11836" width="10.6640625" style="92" customWidth="1"/>
    <col min="11837" max="12005" width="11.5546875" style="92"/>
    <col min="12006" max="12006" width="16.44140625" style="92" customWidth="1"/>
    <col min="12007" max="12013" width="13.5546875" style="92" customWidth="1"/>
    <col min="12014" max="12014" width="16.5546875" style="92" customWidth="1"/>
    <col min="12015" max="12015" width="14.88671875" style="92" customWidth="1"/>
    <col min="12016" max="12022" width="14.5546875" style="92" customWidth="1"/>
    <col min="12023" max="12025" width="13.33203125" style="92" customWidth="1"/>
    <col min="12026" max="12026" width="12.88671875" style="92" customWidth="1"/>
    <col min="12027" max="12030" width="13.33203125" style="92" customWidth="1"/>
    <col min="12031" max="12031" width="14.88671875" style="92" customWidth="1"/>
    <col min="12032" max="12032" width="13.33203125" style="92" customWidth="1"/>
    <col min="12033" max="12036" width="15.33203125" style="92" customWidth="1"/>
    <col min="12037" max="12037" width="19.109375" style="92" customWidth="1"/>
    <col min="12038" max="12038" width="17.6640625" style="92" customWidth="1"/>
    <col min="12039" max="12092" width="10.6640625" style="92" customWidth="1"/>
    <col min="12093" max="12261" width="11.5546875" style="92"/>
    <col min="12262" max="12262" width="16.44140625" style="92" customWidth="1"/>
    <col min="12263" max="12269" width="13.5546875" style="92" customWidth="1"/>
    <col min="12270" max="12270" width="16.5546875" style="92" customWidth="1"/>
    <col min="12271" max="12271" width="14.88671875" style="92" customWidth="1"/>
    <col min="12272" max="12278" width="14.5546875" style="92" customWidth="1"/>
    <col min="12279" max="12281" width="13.33203125" style="92" customWidth="1"/>
    <col min="12282" max="12282" width="12.88671875" style="92" customWidth="1"/>
    <col min="12283" max="12286" width="13.33203125" style="92" customWidth="1"/>
    <col min="12287" max="12287" width="14.88671875" style="92" customWidth="1"/>
    <col min="12288" max="12288" width="13.33203125" style="92" customWidth="1"/>
    <col min="12289" max="12292" width="15.33203125" style="92" customWidth="1"/>
    <col min="12293" max="12293" width="19.109375" style="92" customWidth="1"/>
    <col min="12294" max="12294" width="17.6640625" style="92" customWidth="1"/>
    <col min="12295" max="12348" width="10.6640625" style="92" customWidth="1"/>
    <col min="12349" max="12517" width="11.5546875" style="92"/>
    <col min="12518" max="12518" width="16.44140625" style="92" customWidth="1"/>
    <col min="12519" max="12525" width="13.5546875" style="92" customWidth="1"/>
    <col min="12526" max="12526" width="16.5546875" style="92" customWidth="1"/>
    <col min="12527" max="12527" width="14.88671875" style="92" customWidth="1"/>
    <col min="12528" max="12534" width="14.5546875" style="92" customWidth="1"/>
    <col min="12535" max="12537" width="13.33203125" style="92" customWidth="1"/>
    <col min="12538" max="12538" width="12.88671875" style="92" customWidth="1"/>
    <col min="12539" max="12542" width="13.33203125" style="92" customWidth="1"/>
    <col min="12543" max="12543" width="14.88671875" style="92" customWidth="1"/>
    <col min="12544" max="12544" width="13.33203125" style="92" customWidth="1"/>
    <col min="12545" max="12548" width="15.33203125" style="92" customWidth="1"/>
    <col min="12549" max="12549" width="19.109375" style="92" customWidth="1"/>
    <col min="12550" max="12550" width="17.6640625" style="92" customWidth="1"/>
    <col min="12551" max="12604" width="10.6640625" style="92" customWidth="1"/>
    <col min="12605" max="12773" width="11.5546875" style="92"/>
    <col min="12774" max="12774" width="16.44140625" style="92" customWidth="1"/>
    <col min="12775" max="12781" width="13.5546875" style="92" customWidth="1"/>
    <col min="12782" max="12782" width="16.5546875" style="92" customWidth="1"/>
    <col min="12783" max="12783" width="14.88671875" style="92" customWidth="1"/>
    <col min="12784" max="12790" width="14.5546875" style="92" customWidth="1"/>
    <col min="12791" max="12793" width="13.33203125" style="92" customWidth="1"/>
    <col min="12794" max="12794" width="12.88671875" style="92" customWidth="1"/>
    <col min="12795" max="12798" width="13.33203125" style="92" customWidth="1"/>
    <col min="12799" max="12799" width="14.88671875" style="92" customWidth="1"/>
    <col min="12800" max="12800" width="13.33203125" style="92" customWidth="1"/>
    <col min="12801" max="12804" width="15.33203125" style="92" customWidth="1"/>
    <col min="12805" max="12805" width="19.109375" style="92" customWidth="1"/>
    <col min="12806" max="12806" width="17.6640625" style="92" customWidth="1"/>
    <col min="12807" max="12860" width="10.6640625" style="92" customWidth="1"/>
    <col min="12861" max="13029" width="11.5546875" style="92"/>
    <col min="13030" max="13030" width="16.44140625" style="92" customWidth="1"/>
    <col min="13031" max="13037" width="13.5546875" style="92" customWidth="1"/>
    <col min="13038" max="13038" width="16.5546875" style="92" customWidth="1"/>
    <col min="13039" max="13039" width="14.88671875" style="92" customWidth="1"/>
    <col min="13040" max="13046" width="14.5546875" style="92" customWidth="1"/>
    <col min="13047" max="13049" width="13.33203125" style="92" customWidth="1"/>
    <col min="13050" max="13050" width="12.88671875" style="92" customWidth="1"/>
    <col min="13051" max="13054" width="13.33203125" style="92" customWidth="1"/>
    <col min="13055" max="13055" width="14.88671875" style="92" customWidth="1"/>
    <col min="13056" max="13056" width="13.33203125" style="92" customWidth="1"/>
    <col min="13057" max="13060" width="15.33203125" style="92" customWidth="1"/>
    <col min="13061" max="13061" width="19.109375" style="92" customWidth="1"/>
    <col min="13062" max="13062" width="17.6640625" style="92" customWidth="1"/>
    <col min="13063" max="13116" width="10.6640625" style="92" customWidth="1"/>
    <col min="13117" max="13285" width="11.5546875" style="92"/>
    <col min="13286" max="13286" width="16.44140625" style="92" customWidth="1"/>
    <col min="13287" max="13293" width="13.5546875" style="92" customWidth="1"/>
    <col min="13294" max="13294" width="16.5546875" style="92" customWidth="1"/>
    <col min="13295" max="13295" width="14.88671875" style="92" customWidth="1"/>
    <col min="13296" max="13302" width="14.5546875" style="92" customWidth="1"/>
    <col min="13303" max="13305" width="13.33203125" style="92" customWidth="1"/>
    <col min="13306" max="13306" width="12.88671875" style="92" customWidth="1"/>
    <col min="13307" max="13310" width="13.33203125" style="92" customWidth="1"/>
    <col min="13311" max="13311" width="14.88671875" style="92" customWidth="1"/>
    <col min="13312" max="13312" width="13.33203125" style="92" customWidth="1"/>
    <col min="13313" max="13316" width="15.33203125" style="92" customWidth="1"/>
    <col min="13317" max="13317" width="19.109375" style="92" customWidth="1"/>
    <col min="13318" max="13318" width="17.6640625" style="92" customWidth="1"/>
    <col min="13319" max="13372" width="10.6640625" style="92" customWidth="1"/>
    <col min="13373" max="13541" width="11.5546875" style="92"/>
    <col min="13542" max="13542" width="16.44140625" style="92" customWidth="1"/>
    <col min="13543" max="13549" width="13.5546875" style="92" customWidth="1"/>
    <col min="13550" max="13550" width="16.5546875" style="92" customWidth="1"/>
    <col min="13551" max="13551" width="14.88671875" style="92" customWidth="1"/>
    <col min="13552" max="13558" width="14.5546875" style="92" customWidth="1"/>
    <col min="13559" max="13561" width="13.33203125" style="92" customWidth="1"/>
    <col min="13562" max="13562" width="12.88671875" style="92" customWidth="1"/>
    <col min="13563" max="13566" width="13.33203125" style="92" customWidth="1"/>
    <col min="13567" max="13567" width="14.88671875" style="92" customWidth="1"/>
    <col min="13568" max="13568" width="13.33203125" style="92" customWidth="1"/>
    <col min="13569" max="13572" width="15.33203125" style="92" customWidth="1"/>
    <col min="13573" max="13573" width="19.109375" style="92" customWidth="1"/>
    <col min="13574" max="13574" width="17.6640625" style="92" customWidth="1"/>
    <col min="13575" max="13628" width="10.6640625" style="92" customWidth="1"/>
    <col min="13629" max="13797" width="11.5546875" style="92"/>
    <col min="13798" max="13798" width="16.44140625" style="92" customWidth="1"/>
    <col min="13799" max="13805" width="13.5546875" style="92" customWidth="1"/>
    <col min="13806" max="13806" width="16.5546875" style="92" customWidth="1"/>
    <col min="13807" max="13807" width="14.88671875" style="92" customWidth="1"/>
    <col min="13808" max="13814" width="14.5546875" style="92" customWidth="1"/>
    <col min="13815" max="13817" width="13.33203125" style="92" customWidth="1"/>
    <col min="13818" max="13818" width="12.88671875" style="92" customWidth="1"/>
    <col min="13819" max="13822" width="13.33203125" style="92" customWidth="1"/>
    <col min="13823" max="13823" width="14.88671875" style="92" customWidth="1"/>
    <col min="13824" max="13824" width="13.33203125" style="92" customWidth="1"/>
    <col min="13825" max="13828" width="15.33203125" style="92" customWidth="1"/>
    <col min="13829" max="13829" width="19.109375" style="92" customWidth="1"/>
    <col min="13830" max="13830" width="17.6640625" style="92" customWidth="1"/>
    <col min="13831" max="13884" width="10.6640625" style="92" customWidth="1"/>
    <col min="13885" max="14053" width="11.5546875" style="92"/>
    <col min="14054" max="14054" width="16.44140625" style="92" customWidth="1"/>
    <col min="14055" max="14061" width="13.5546875" style="92" customWidth="1"/>
    <col min="14062" max="14062" width="16.5546875" style="92" customWidth="1"/>
    <col min="14063" max="14063" width="14.88671875" style="92" customWidth="1"/>
    <col min="14064" max="14070" width="14.5546875" style="92" customWidth="1"/>
    <col min="14071" max="14073" width="13.33203125" style="92" customWidth="1"/>
    <col min="14074" max="14074" width="12.88671875" style="92" customWidth="1"/>
    <col min="14075" max="14078" width="13.33203125" style="92" customWidth="1"/>
    <col min="14079" max="14079" width="14.88671875" style="92" customWidth="1"/>
    <col min="14080" max="14080" width="13.33203125" style="92" customWidth="1"/>
    <col min="14081" max="14084" width="15.33203125" style="92" customWidth="1"/>
    <col min="14085" max="14085" width="19.109375" style="92" customWidth="1"/>
    <col min="14086" max="14086" width="17.6640625" style="92" customWidth="1"/>
    <col min="14087" max="14140" width="10.6640625" style="92" customWidth="1"/>
    <col min="14141" max="14309" width="11.5546875" style="92"/>
    <col min="14310" max="14310" width="16.44140625" style="92" customWidth="1"/>
    <col min="14311" max="14317" width="13.5546875" style="92" customWidth="1"/>
    <col min="14318" max="14318" width="16.5546875" style="92" customWidth="1"/>
    <col min="14319" max="14319" width="14.88671875" style="92" customWidth="1"/>
    <col min="14320" max="14326" width="14.5546875" style="92" customWidth="1"/>
    <col min="14327" max="14329" width="13.33203125" style="92" customWidth="1"/>
    <col min="14330" max="14330" width="12.88671875" style="92" customWidth="1"/>
    <col min="14331" max="14334" width="13.33203125" style="92" customWidth="1"/>
    <col min="14335" max="14335" width="14.88671875" style="92" customWidth="1"/>
    <col min="14336" max="14336" width="13.33203125" style="92" customWidth="1"/>
    <col min="14337" max="14340" width="15.33203125" style="92" customWidth="1"/>
    <col min="14341" max="14341" width="19.109375" style="92" customWidth="1"/>
    <col min="14342" max="14342" width="17.6640625" style="92" customWidth="1"/>
    <col min="14343" max="14396" width="10.6640625" style="92" customWidth="1"/>
    <col min="14397" max="14565" width="11.5546875" style="92"/>
    <col min="14566" max="14566" width="16.44140625" style="92" customWidth="1"/>
    <col min="14567" max="14573" width="13.5546875" style="92" customWidth="1"/>
    <col min="14574" max="14574" width="16.5546875" style="92" customWidth="1"/>
    <col min="14575" max="14575" width="14.88671875" style="92" customWidth="1"/>
    <col min="14576" max="14582" width="14.5546875" style="92" customWidth="1"/>
    <col min="14583" max="14585" width="13.33203125" style="92" customWidth="1"/>
    <col min="14586" max="14586" width="12.88671875" style="92" customWidth="1"/>
    <col min="14587" max="14590" width="13.33203125" style="92" customWidth="1"/>
    <col min="14591" max="14591" width="14.88671875" style="92" customWidth="1"/>
    <col min="14592" max="14592" width="13.33203125" style="92" customWidth="1"/>
    <col min="14593" max="14596" width="15.33203125" style="92" customWidth="1"/>
    <col min="14597" max="14597" width="19.109375" style="92" customWidth="1"/>
    <col min="14598" max="14598" width="17.6640625" style="92" customWidth="1"/>
    <col min="14599" max="14652" width="10.6640625" style="92" customWidth="1"/>
    <col min="14653" max="14821" width="11.5546875" style="92"/>
    <col min="14822" max="14822" width="16.44140625" style="92" customWidth="1"/>
    <col min="14823" max="14829" width="13.5546875" style="92" customWidth="1"/>
    <col min="14830" max="14830" width="16.5546875" style="92" customWidth="1"/>
    <col min="14831" max="14831" width="14.88671875" style="92" customWidth="1"/>
    <col min="14832" max="14838" width="14.5546875" style="92" customWidth="1"/>
    <col min="14839" max="14841" width="13.33203125" style="92" customWidth="1"/>
    <col min="14842" max="14842" width="12.88671875" style="92" customWidth="1"/>
    <col min="14843" max="14846" width="13.33203125" style="92" customWidth="1"/>
    <col min="14847" max="14847" width="14.88671875" style="92" customWidth="1"/>
    <col min="14848" max="14848" width="13.33203125" style="92" customWidth="1"/>
    <col min="14849" max="14852" width="15.33203125" style="92" customWidth="1"/>
    <col min="14853" max="14853" width="19.109375" style="92" customWidth="1"/>
    <col min="14854" max="14854" width="17.6640625" style="92" customWidth="1"/>
    <col min="14855" max="14908" width="10.6640625" style="92" customWidth="1"/>
    <col min="14909" max="15077" width="11.5546875" style="92"/>
    <col min="15078" max="15078" width="16.44140625" style="92" customWidth="1"/>
    <col min="15079" max="15085" width="13.5546875" style="92" customWidth="1"/>
    <col min="15086" max="15086" width="16.5546875" style="92" customWidth="1"/>
    <col min="15087" max="15087" width="14.88671875" style="92" customWidth="1"/>
    <col min="15088" max="15094" width="14.5546875" style="92" customWidth="1"/>
    <col min="15095" max="15097" width="13.33203125" style="92" customWidth="1"/>
    <col min="15098" max="15098" width="12.88671875" style="92" customWidth="1"/>
    <col min="15099" max="15102" width="13.33203125" style="92" customWidth="1"/>
    <col min="15103" max="15103" width="14.88671875" style="92" customWidth="1"/>
    <col min="15104" max="15104" width="13.33203125" style="92" customWidth="1"/>
    <col min="15105" max="15108" width="15.33203125" style="92" customWidth="1"/>
    <col min="15109" max="15109" width="19.109375" style="92" customWidth="1"/>
    <col min="15110" max="15110" width="17.6640625" style="92" customWidth="1"/>
    <col min="15111" max="15164" width="10.6640625" style="92" customWidth="1"/>
    <col min="15165" max="15333" width="11.5546875" style="92"/>
    <col min="15334" max="15334" width="16.44140625" style="92" customWidth="1"/>
    <col min="15335" max="15341" width="13.5546875" style="92" customWidth="1"/>
    <col min="15342" max="15342" width="16.5546875" style="92" customWidth="1"/>
    <col min="15343" max="15343" width="14.88671875" style="92" customWidth="1"/>
    <col min="15344" max="15350" width="14.5546875" style="92" customWidth="1"/>
    <col min="15351" max="15353" width="13.33203125" style="92" customWidth="1"/>
    <col min="15354" max="15354" width="12.88671875" style="92" customWidth="1"/>
    <col min="15355" max="15358" width="13.33203125" style="92" customWidth="1"/>
    <col min="15359" max="15359" width="14.88671875" style="92" customWidth="1"/>
    <col min="15360" max="15360" width="13.33203125" style="92" customWidth="1"/>
    <col min="15361" max="15364" width="15.33203125" style="92" customWidth="1"/>
    <col min="15365" max="15365" width="19.109375" style="92" customWidth="1"/>
    <col min="15366" max="15366" width="17.6640625" style="92" customWidth="1"/>
    <col min="15367" max="15420" width="10.6640625" style="92" customWidth="1"/>
    <col min="15421" max="15589" width="11.5546875" style="92"/>
    <col min="15590" max="15590" width="16.44140625" style="92" customWidth="1"/>
    <col min="15591" max="15597" width="13.5546875" style="92" customWidth="1"/>
    <col min="15598" max="15598" width="16.5546875" style="92" customWidth="1"/>
    <col min="15599" max="15599" width="14.88671875" style="92" customWidth="1"/>
    <col min="15600" max="15606" width="14.5546875" style="92" customWidth="1"/>
    <col min="15607" max="15609" width="13.33203125" style="92" customWidth="1"/>
    <col min="15610" max="15610" width="12.88671875" style="92" customWidth="1"/>
    <col min="15611" max="15614" width="13.33203125" style="92" customWidth="1"/>
    <col min="15615" max="15615" width="14.88671875" style="92" customWidth="1"/>
    <col min="15616" max="15616" width="13.33203125" style="92" customWidth="1"/>
    <col min="15617" max="15620" width="15.33203125" style="92" customWidth="1"/>
    <col min="15621" max="15621" width="19.109375" style="92" customWidth="1"/>
    <col min="15622" max="15622" width="17.6640625" style="92" customWidth="1"/>
    <col min="15623" max="15676" width="10.6640625" style="92" customWidth="1"/>
    <col min="15677" max="15845" width="11.5546875" style="92"/>
    <col min="15846" max="15846" width="16.44140625" style="92" customWidth="1"/>
    <col min="15847" max="15853" width="13.5546875" style="92" customWidth="1"/>
    <col min="15854" max="15854" width="16.5546875" style="92" customWidth="1"/>
    <col min="15855" max="15855" width="14.88671875" style="92" customWidth="1"/>
    <col min="15856" max="15862" width="14.5546875" style="92" customWidth="1"/>
    <col min="15863" max="15865" width="13.33203125" style="92" customWidth="1"/>
    <col min="15866" max="15866" width="12.88671875" style="92" customWidth="1"/>
    <col min="15867" max="15870" width="13.33203125" style="92" customWidth="1"/>
    <col min="15871" max="15871" width="14.88671875" style="92" customWidth="1"/>
    <col min="15872" max="15872" width="13.33203125" style="92" customWidth="1"/>
    <col min="15873" max="15876" width="15.33203125" style="92" customWidth="1"/>
    <col min="15877" max="15877" width="19.109375" style="92" customWidth="1"/>
    <col min="15878" max="15878" width="17.6640625" style="92" customWidth="1"/>
    <col min="15879" max="15932" width="10.6640625" style="92" customWidth="1"/>
    <col min="15933" max="16101" width="11.5546875" style="92"/>
    <col min="16102" max="16102" width="16.44140625" style="92" customWidth="1"/>
    <col min="16103" max="16109" width="13.5546875" style="92" customWidth="1"/>
    <col min="16110" max="16110" width="16.5546875" style="92" customWidth="1"/>
    <col min="16111" max="16111" width="14.88671875" style="92" customWidth="1"/>
    <col min="16112" max="16118" width="14.5546875" style="92" customWidth="1"/>
    <col min="16119" max="16121" width="13.33203125" style="92" customWidth="1"/>
    <col min="16122" max="16122" width="12.88671875" style="92" customWidth="1"/>
    <col min="16123" max="16126" width="13.33203125" style="92" customWidth="1"/>
    <col min="16127" max="16127" width="14.88671875" style="92" customWidth="1"/>
    <col min="16128" max="16128" width="13.33203125" style="92" customWidth="1"/>
    <col min="16129" max="16132" width="15.33203125" style="92" customWidth="1"/>
    <col min="16133" max="16133" width="19.109375" style="92" customWidth="1"/>
    <col min="16134" max="16134" width="17.6640625" style="92" customWidth="1"/>
    <col min="16135" max="16188" width="10.6640625" style="92" customWidth="1"/>
    <col min="16189" max="16357" width="11.5546875" style="92"/>
    <col min="16358" max="16373" width="11.5546875" style="92" customWidth="1"/>
    <col min="16374" max="16384" width="11.5546875" style="92"/>
  </cols>
  <sheetData>
    <row r="1" spans="1:43" customFormat="1" ht="20.25" customHeight="1" x14ac:dyDescent="0.4">
      <c r="A1" s="510" t="s">
        <v>553</v>
      </c>
      <c r="B1" s="510"/>
      <c r="C1" s="510"/>
      <c r="D1" s="510"/>
      <c r="E1" s="510"/>
      <c r="F1" s="510"/>
      <c r="G1" s="510"/>
      <c r="H1" s="510"/>
      <c r="I1" s="510"/>
      <c r="J1" s="475"/>
      <c r="K1" s="475"/>
    </row>
    <row r="2" spans="1:43" customFormat="1" ht="30.75" customHeight="1" x14ac:dyDescent="0.4">
      <c r="A2" s="510"/>
      <c r="B2" s="510"/>
      <c r="C2" s="510"/>
      <c r="D2" s="510"/>
      <c r="E2" s="510"/>
      <c r="F2" s="510"/>
      <c r="G2" s="510"/>
      <c r="H2" s="510"/>
      <c r="I2" s="510"/>
      <c r="J2" s="475"/>
      <c r="K2" s="475"/>
    </row>
    <row r="3" spans="1:43" customFormat="1" ht="6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498"/>
      <c r="L3" s="486"/>
    </row>
    <row r="4" spans="1:43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72"/>
      <c r="L4" s="487"/>
    </row>
    <row r="5" spans="1:43" s="436" customFormat="1" ht="15.6" customHeight="1" x14ac:dyDescent="0.4">
      <c r="A5" s="157" t="s">
        <v>627</v>
      </c>
      <c r="B5" s="390"/>
      <c r="C5" s="390"/>
      <c r="D5" s="390"/>
      <c r="E5" s="390"/>
      <c r="F5" s="390"/>
      <c r="G5" s="390"/>
      <c r="H5" s="390"/>
      <c r="I5" s="390"/>
      <c r="J5" s="390"/>
      <c r="K5" s="473"/>
      <c r="L5" s="488"/>
      <c r="M5" s="435"/>
      <c r="N5" s="435"/>
      <c r="O5" s="435"/>
      <c r="P5" s="435"/>
      <c r="Q5" s="435"/>
      <c r="R5" s="435"/>
      <c r="S5" s="435"/>
    </row>
    <row r="6" spans="1:43" ht="6" customHeight="1" thickBot="1" x14ac:dyDescent="0.3">
      <c r="A6" s="428"/>
      <c r="B6" s="147"/>
      <c r="C6" s="147"/>
      <c r="D6" s="147"/>
      <c r="E6" s="147"/>
      <c r="F6" s="147"/>
      <c r="G6" s="147"/>
      <c r="H6" s="147"/>
      <c r="I6" s="147"/>
      <c r="J6" s="147"/>
      <c r="K6" s="484"/>
      <c r="L6" s="489"/>
      <c r="M6" s="91"/>
      <c r="N6" s="91"/>
      <c r="O6" s="91"/>
      <c r="P6" s="91"/>
      <c r="Q6" s="91"/>
      <c r="R6" s="91"/>
      <c r="S6" s="91"/>
    </row>
    <row r="7" spans="1:43" ht="26.1" customHeight="1" thickBot="1" x14ac:dyDescent="0.3">
      <c r="A7" s="550" t="s">
        <v>41</v>
      </c>
      <c r="B7" s="540" t="s">
        <v>177</v>
      </c>
      <c r="C7" s="553"/>
      <c r="D7" s="553"/>
      <c r="E7" s="553"/>
      <c r="F7" s="553"/>
      <c r="G7" s="553" t="s">
        <v>177</v>
      </c>
      <c r="H7" s="553"/>
      <c r="I7" s="553"/>
      <c r="J7" s="553"/>
      <c r="K7" s="541"/>
      <c r="L7" s="447"/>
    </row>
    <row r="8" spans="1:43" ht="33.9" customHeight="1" thickBot="1" x14ac:dyDescent="0.3">
      <c r="A8" s="551"/>
      <c r="B8" s="520" t="s">
        <v>630</v>
      </c>
      <c r="C8" s="521"/>
      <c r="D8" s="520" t="s">
        <v>630</v>
      </c>
      <c r="E8" s="521"/>
      <c r="F8" s="522" t="s">
        <v>607</v>
      </c>
      <c r="G8" s="520" t="s">
        <v>631</v>
      </c>
      <c r="H8" s="521"/>
      <c r="I8" s="520" t="s">
        <v>632</v>
      </c>
      <c r="J8" s="521"/>
      <c r="K8" s="529" t="s">
        <v>608</v>
      </c>
      <c r="L8" s="447"/>
    </row>
    <row r="9" spans="1:43" ht="33.9" customHeight="1" thickBot="1" x14ac:dyDescent="0.3">
      <c r="A9" s="551"/>
      <c r="B9" s="482" t="s">
        <v>181</v>
      </c>
      <c r="C9" s="149" t="s">
        <v>182</v>
      </c>
      <c r="D9" s="482" t="s">
        <v>181</v>
      </c>
      <c r="E9" s="149" t="s">
        <v>380</v>
      </c>
      <c r="F9" s="523"/>
      <c r="G9" s="149" t="s">
        <v>183</v>
      </c>
      <c r="H9" s="149" t="s">
        <v>184</v>
      </c>
      <c r="I9" s="149" t="s">
        <v>183</v>
      </c>
      <c r="J9" s="149" t="s">
        <v>184</v>
      </c>
      <c r="K9" s="530"/>
    </row>
    <row r="10" spans="1:43" ht="19.05" customHeight="1" thickBot="1" x14ac:dyDescent="0.3">
      <c r="A10" s="551"/>
      <c r="B10" s="525" t="s">
        <v>540</v>
      </c>
      <c r="C10" s="546"/>
      <c r="D10" s="525" t="s">
        <v>542</v>
      </c>
      <c r="E10" s="546"/>
      <c r="F10" s="523"/>
      <c r="G10" s="525" t="s">
        <v>540</v>
      </c>
      <c r="H10" s="546"/>
      <c r="I10" s="544" t="s">
        <v>542</v>
      </c>
      <c r="J10" s="557"/>
      <c r="K10" s="534"/>
    </row>
    <row r="11" spans="1:43" s="96" customFormat="1" ht="19.95" customHeight="1" thickBot="1" x14ac:dyDescent="0.25">
      <c r="A11" s="552"/>
      <c r="B11" s="554" t="s">
        <v>186</v>
      </c>
      <c r="C11" s="555"/>
      <c r="D11" s="555"/>
      <c r="E11" s="556"/>
      <c r="F11" s="478" t="s">
        <v>186</v>
      </c>
      <c r="G11" s="452" t="s">
        <v>189</v>
      </c>
      <c r="H11" s="452" t="s">
        <v>186</v>
      </c>
      <c r="I11" s="480" t="s">
        <v>189</v>
      </c>
      <c r="J11" s="452" t="s">
        <v>186</v>
      </c>
      <c r="K11" s="483" t="s">
        <v>186</v>
      </c>
    </row>
    <row r="12" spans="1:43" ht="17.100000000000001" customHeight="1" x14ac:dyDescent="0.25">
      <c r="A12" s="396"/>
      <c r="B12" s="469" t="s">
        <v>570</v>
      </c>
      <c r="C12" s="469" t="s">
        <v>571</v>
      </c>
      <c r="D12" s="469" t="s">
        <v>572</v>
      </c>
      <c r="E12" s="469" t="s">
        <v>573</v>
      </c>
      <c r="F12" s="469" t="s">
        <v>574</v>
      </c>
      <c r="G12" s="469" t="s">
        <v>575</v>
      </c>
      <c r="H12" s="469" t="s">
        <v>576</v>
      </c>
      <c r="I12" s="469" t="s">
        <v>577</v>
      </c>
      <c r="J12" s="469" t="s">
        <v>578</v>
      </c>
      <c r="K12" s="497" t="s">
        <v>579</v>
      </c>
    </row>
    <row r="13" spans="1:43" ht="22.95" customHeight="1" x14ac:dyDescent="0.25">
      <c r="A13" s="182" t="s">
        <v>6</v>
      </c>
      <c r="B13" s="456">
        <v>14310669.310000001</v>
      </c>
      <c r="C13" s="456">
        <v>5938927.7636500001</v>
      </c>
      <c r="D13" s="456">
        <v>557173.06000000006</v>
      </c>
      <c r="E13" s="456">
        <v>231226.81990000003</v>
      </c>
      <c r="F13" s="456">
        <f>C13+E13</f>
        <v>6170154.5835500006</v>
      </c>
      <c r="G13" s="456">
        <v>75472.778000000006</v>
      </c>
      <c r="H13" s="456">
        <v>1660401.1160000002</v>
      </c>
      <c r="I13" s="456">
        <v>2879.1880000000001</v>
      </c>
      <c r="J13" s="456">
        <v>67660.918000000005</v>
      </c>
      <c r="K13" s="456">
        <f>H13+J13</f>
        <v>1728062.0340000002</v>
      </c>
      <c r="L13" s="376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</row>
    <row r="14" spans="1:43" ht="22.95" customHeight="1" x14ac:dyDescent="0.25">
      <c r="A14" s="182" t="s">
        <v>7</v>
      </c>
      <c r="B14" s="456">
        <v>3108488.32</v>
      </c>
      <c r="C14" s="456">
        <v>1290022.6527999998</v>
      </c>
      <c r="D14" s="456">
        <v>128753.1</v>
      </c>
      <c r="E14" s="456">
        <v>53432.536500000002</v>
      </c>
      <c r="F14" s="456">
        <f t="shared" ref="F14:F27" si="0">C14+E14</f>
        <v>1343455.1892999997</v>
      </c>
      <c r="G14" s="456">
        <v>16450.157999999999</v>
      </c>
      <c r="H14" s="456">
        <v>361903.47599999997</v>
      </c>
      <c r="I14" s="456">
        <v>668.15800000000002</v>
      </c>
      <c r="J14" s="456">
        <v>15701.713</v>
      </c>
      <c r="K14" s="456">
        <f t="shared" ref="K14:K27" si="1">H14+J14</f>
        <v>377605.18899999995</v>
      </c>
      <c r="L14" s="376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</row>
    <row r="15" spans="1:43" ht="22.95" customHeight="1" x14ac:dyDescent="0.25">
      <c r="A15" s="182" t="s">
        <v>8</v>
      </c>
      <c r="B15" s="456">
        <v>10065091.279999999</v>
      </c>
      <c r="C15" s="456">
        <v>4177012.8811999992</v>
      </c>
      <c r="D15" s="456">
        <v>394179.2</v>
      </c>
      <c r="E15" s="456">
        <v>163584.36800000002</v>
      </c>
      <c r="F15" s="456">
        <f t="shared" si="0"/>
        <v>4340597.2491999995</v>
      </c>
      <c r="G15" s="456">
        <v>53188.218999999997</v>
      </c>
      <c r="H15" s="456">
        <v>1170140.818</v>
      </c>
      <c r="I15" s="456">
        <v>2040.874</v>
      </c>
      <c r="J15" s="456">
        <v>47960.538999999997</v>
      </c>
      <c r="K15" s="456">
        <f t="shared" si="1"/>
        <v>1218101.3570000001</v>
      </c>
      <c r="L15" s="376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</row>
    <row r="16" spans="1:43" ht="22.95" customHeight="1" x14ac:dyDescent="0.25">
      <c r="A16" s="182" t="s">
        <v>9</v>
      </c>
      <c r="B16" s="456">
        <v>1281272.74</v>
      </c>
      <c r="C16" s="456">
        <v>531728.18709999998</v>
      </c>
      <c r="D16" s="456">
        <v>50260.99</v>
      </c>
      <c r="E16" s="456">
        <v>20858.310849999998</v>
      </c>
      <c r="F16" s="456">
        <f t="shared" si="0"/>
        <v>552586.49794999999</v>
      </c>
      <c r="G16" s="456">
        <v>6787.8919999999998</v>
      </c>
      <c r="H16" s="456">
        <v>149333.62400000001</v>
      </c>
      <c r="I16" s="456">
        <v>260.892</v>
      </c>
      <c r="J16" s="456">
        <v>6130.9619999999995</v>
      </c>
      <c r="K16" s="456">
        <f t="shared" si="1"/>
        <v>155464.58600000001</v>
      </c>
      <c r="L16" s="376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</row>
    <row r="17" spans="1:43" ht="22.95" customHeight="1" x14ac:dyDescent="0.25">
      <c r="A17" s="183" t="s">
        <v>10</v>
      </c>
      <c r="B17" s="456">
        <v>741450.03</v>
      </c>
      <c r="C17" s="456">
        <v>307701.76245000004</v>
      </c>
      <c r="D17" s="456">
        <v>29149.07</v>
      </c>
      <c r="E17" s="456">
        <v>12096.86405</v>
      </c>
      <c r="F17" s="456">
        <f t="shared" si="0"/>
        <v>319798.62650000001</v>
      </c>
      <c r="G17" s="456">
        <v>3922.1149999999998</v>
      </c>
      <c r="H17" s="456">
        <v>86286.53</v>
      </c>
      <c r="I17" s="456">
        <v>151.01499999999999</v>
      </c>
      <c r="J17" s="456">
        <v>3548.8524999999995</v>
      </c>
      <c r="K17" s="456">
        <f t="shared" si="1"/>
        <v>89835.382499999992</v>
      </c>
      <c r="L17" s="376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</row>
    <row r="18" spans="1:43" ht="22.95" customHeight="1" x14ac:dyDescent="0.25">
      <c r="A18" s="183" t="s">
        <v>11</v>
      </c>
      <c r="B18" s="456">
        <v>317563.36</v>
      </c>
      <c r="C18" s="456">
        <v>131788.79439999998</v>
      </c>
      <c r="D18" s="456">
        <v>12872.58</v>
      </c>
      <c r="E18" s="456">
        <v>5342.1206999999995</v>
      </c>
      <c r="F18" s="456">
        <f t="shared" si="0"/>
        <v>137130.91509999998</v>
      </c>
      <c r="G18" s="456">
        <v>1680.7619999999999</v>
      </c>
      <c r="H18" s="456">
        <v>36976.763999999996</v>
      </c>
      <c r="I18" s="456">
        <v>66.843999999999994</v>
      </c>
      <c r="J18" s="456">
        <v>1570.8339999999998</v>
      </c>
      <c r="K18" s="456">
        <f t="shared" si="1"/>
        <v>38547.597999999998</v>
      </c>
      <c r="L18" s="376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</row>
    <row r="19" spans="1:43" ht="22.95" customHeight="1" x14ac:dyDescent="0.25">
      <c r="A19" s="182" t="s">
        <v>12</v>
      </c>
      <c r="B19" s="456">
        <v>1935008.77</v>
      </c>
      <c r="C19" s="456">
        <v>803028.63954999996</v>
      </c>
      <c r="D19" s="456">
        <v>74353.259999999995</v>
      </c>
      <c r="E19" s="456">
        <v>30856.602899999994</v>
      </c>
      <c r="F19" s="456">
        <f t="shared" si="0"/>
        <v>833885.2424499999</v>
      </c>
      <c r="G19" s="456">
        <v>10224.362999999999</v>
      </c>
      <c r="H19" s="456">
        <v>224935.98599999998</v>
      </c>
      <c r="I19" s="456">
        <v>385.536</v>
      </c>
      <c r="J19" s="456">
        <v>9060.0959999999995</v>
      </c>
      <c r="K19" s="456">
        <f t="shared" si="1"/>
        <v>233996.08199999997</v>
      </c>
      <c r="L19" s="376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</row>
    <row r="20" spans="1:43" ht="22.95" customHeight="1" x14ac:dyDescent="0.25">
      <c r="A20" s="162" t="s">
        <v>13</v>
      </c>
      <c r="B20" s="456">
        <v>10152160</v>
      </c>
      <c r="C20" s="456">
        <v>4213146.4000000004</v>
      </c>
      <c r="D20" s="456">
        <v>369488.66</v>
      </c>
      <c r="E20" s="456">
        <v>153337.79389999999</v>
      </c>
      <c r="F20" s="456">
        <f t="shared" si="0"/>
        <v>4366484.1939000003</v>
      </c>
      <c r="G20" s="456">
        <v>53547.224999999999</v>
      </c>
      <c r="H20" s="456">
        <v>1178038.95</v>
      </c>
      <c r="I20" s="456">
        <v>1910.6010000000001</v>
      </c>
      <c r="J20" s="456">
        <v>44899.123500000002</v>
      </c>
      <c r="K20" s="456">
        <f t="shared" si="1"/>
        <v>1222938.0734999999</v>
      </c>
      <c r="L20" s="376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</row>
    <row r="21" spans="1:43" ht="22.95" customHeight="1" x14ac:dyDescent="0.25">
      <c r="A21" s="184" t="s">
        <v>14</v>
      </c>
      <c r="B21" s="456">
        <v>1792367.33</v>
      </c>
      <c r="C21" s="456">
        <v>743832.44195000012</v>
      </c>
      <c r="D21" s="456">
        <v>70731.06</v>
      </c>
      <c r="E21" s="456">
        <v>29353.389899999998</v>
      </c>
      <c r="F21" s="456">
        <f t="shared" si="0"/>
        <v>773185.83185000008</v>
      </c>
      <c r="G21" s="456">
        <v>9494.92</v>
      </c>
      <c r="H21" s="456">
        <v>208888.24</v>
      </c>
      <c r="I21" s="456">
        <v>366.94200000000001</v>
      </c>
      <c r="J21" s="456">
        <v>8623.1370000000006</v>
      </c>
      <c r="K21" s="456">
        <f t="shared" si="1"/>
        <v>217511.37699999998</v>
      </c>
      <c r="L21" s="376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</row>
    <row r="22" spans="1:43" ht="22.95" customHeight="1" x14ac:dyDescent="0.25">
      <c r="A22" s="182" t="s">
        <v>15</v>
      </c>
      <c r="B22" s="456">
        <v>2685331.13</v>
      </c>
      <c r="C22" s="456">
        <v>1114412.4189499998</v>
      </c>
      <c r="D22" s="456">
        <v>107782.64</v>
      </c>
      <c r="E22" s="456">
        <v>44729.795599999998</v>
      </c>
      <c r="F22" s="456">
        <f t="shared" si="0"/>
        <v>1159142.2145499999</v>
      </c>
      <c r="G22" s="456">
        <v>14250.402</v>
      </c>
      <c r="H22" s="456">
        <v>313508.84399999998</v>
      </c>
      <c r="I22" s="456">
        <v>561.17399999999998</v>
      </c>
      <c r="J22" s="456">
        <v>13187.589</v>
      </c>
      <c r="K22" s="456">
        <f t="shared" si="1"/>
        <v>326696.43299999996</v>
      </c>
      <c r="L22" s="376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</row>
    <row r="23" spans="1:43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376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</row>
    <row r="24" spans="1:43" ht="22.95" customHeight="1" x14ac:dyDescent="0.25">
      <c r="A24" s="182" t="s">
        <v>17</v>
      </c>
      <c r="B24" s="456">
        <v>1338130.67</v>
      </c>
      <c r="C24" s="456">
        <v>555324.22805000003</v>
      </c>
      <c r="D24" s="456">
        <v>50870.81</v>
      </c>
      <c r="E24" s="456">
        <v>21111.386149999998</v>
      </c>
      <c r="F24" s="456">
        <f t="shared" si="0"/>
        <v>576435.61420000007</v>
      </c>
      <c r="G24" s="456">
        <v>7103.4229999999998</v>
      </c>
      <c r="H24" s="456">
        <v>156275.30599999998</v>
      </c>
      <c r="I24" s="456">
        <v>264.755</v>
      </c>
      <c r="J24" s="456">
        <v>6221.7425000000003</v>
      </c>
      <c r="K24" s="456">
        <f t="shared" si="1"/>
        <v>162497.04849999998</v>
      </c>
      <c r="L24" s="376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</row>
    <row r="25" spans="1:43" ht="22.95" customHeight="1" x14ac:dyDescent="0.25">
      <c r="A25" s="183" t="s">
        <v>18</v>
      </c>
      <c r="B25" s="456">
        <v>3569869.49</v>
      </c>
      <c r="C25" s="456">
        <v>1481495.8383500001</v>
      </c>
      <c r="D25" s="456">
        <v>86698.15</v>
      </c>
      <c r="E25" s="456">
        <v>35979.732249999994</v>
      </c>
      <c r="F25" s="456">
        <f t="shared" si="0"/>
        <v>1517475.5706</v>
      </c>
      <c r="G25" s="456">
        <v>18698.242999999999</v>
      </c>
      <c r="H25" s="456">
        <v>411361.34599999996</v>
      </c>
      <c r="I25" s="456">
        <v>446.93</v>
      </c>
      <c r="J25" s="456">
        <v>10502.855</v>
      </c>
      <c r="K25" s="456">
        <f t="shared" si="1"/>
        <v>421864.20099999994</v>
      </c>
      <c r="L25" s="376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</row>
    <row r="26" spans="1:43" ht="22.95" customHeight="1" x14ac:dyDescent="0.25">
      <c r="A26" s="182" t="s">
        <v>19</v>
      </c>
      <c r="B26" s="456">
        <v>7275650.9000000004</v>
      </c>
      <c r="C26" s="456">
        <v>3019395.1235000002</v>
      </c>
      <c r="D26" s="456">
        <v>302004.07</v>
      </c>
      <c r="E26" s="456">
        <v>125331.68905000002</v>
      </c>
      <c r="F26" s="456">
        <f t="shared" si="0"/>
        <v>3144726.8125500004</v>
      </c>
      <c r="G26" s="456">
        <v>38385.754000000001</v>
      </c>
      <c r="H26" s="456">
        <v>844486.58799999999</v>
      </c>
      <c r="I26" s="456">
        <v>1563.3879999999999</v>
      </c>
      <c r="J26" s="456">
        <v>36739.617999999995</v>
      </c>
      <c r="K26" s="456">
        <f t="shared" si="1"/>
        <v>881226.20600000001</v>
      </c>
      <c r="L26" s="376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</row>
    <row r="27" spans="1:43" ht="22.95" customHeight="1" x14ac:dyDescent="0.25">
      <c r="A27" s="378" t="s">
        <v>20</v>
      </c>
      <c r="B27" s="459">
        <v>2856420.46</v>
      </c>
      <c r="C27" s="459">
        <v>1185414.4909000001</v>
      </c>
      <c r="D27" s="459">
        <v>114938.09</v>
      </c>
      <c r="E27" s="459">
        <v>47699.307349999995</v>
      </c>
      <c r="F27" s="459">
        <f t="shared" si="0"/>
        <v>1233113.79825</v>
      </c>
      <c r="G27" s="459">
        <v>15126.877</v>
      </c>
      <c r="H27" s="459">
        <v>332791.29399999999</v>
      </c>
      <c r="I27" s="459">
        <v>596.48299999999995</v>
      </c>
      <c r="J27" s="459">
        <v>14017.350499999999</v>
      </c>
      <c r="K27" s="459">
        <f t="shared" si="1"/>
        <v>346808.64449999999</v>
      </c>
      <c r="L27" s="376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</row>
    <row r="28" spans="1:43" ht="22.95" customHeight="1" x14ac:dyDescent="0.25">
      <c r="A28" s="409" t="s">
        <v>69</v>
      </c>
      <c r="B28" s="460">
        <f>SUM(B13:B27)</f>
        <v>61429473.789999999</v>
      </c>
      <c r="C28" s="460">
        <f t="shared" ref="C28:K28" si="2">SUM(C13:C27)</f>
        <v>25493231.622850001</v>
      </c>
      <c r="D28" s="460">
        <f t="shared" si="2"/>
        <v>2349254.7399999998</v>
      </c>
      <c r="E28" s="460">
        <f t="shared" si="2"/>
        <v>974940.71710000001</v>
      </c>
      <c r="F28" s="460">
        <f t="shared" si="2"/>
        <v>26468172.339950003</v>
      </c>
      <c r="G28" s="460">
        <f t="shared" si="2"/>
        <v>324333.13099999999</v>
      </c>
      <c r="H28" s="460">
        <f t="shared" si="2"/>
        <v>7135328.8819999993</v>
      </c>
      <c r="I28" s="460">
        <f t="shared" si="2"/>
        <v>12162.779999999999</v>
      </c>
      <c r="J28" s="460">
        <f t="shared" si="2"/>
        <v>285825.33</v>
      </c>
      <c r="K28" s="460">
        <f t="shared" si="2"/>
        <v>7421154.2120000003</v>
      </c>
      <c r="L28" s="376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</row>
    <row r="29" spans="1:43" x14ac:dyDescent="0.25">
      <c r="A29" s="377"/>
      <c r="L29" s="377"/>
    </row>
    <row r="30" spans="1:43" ht="99.6" customHeight="1" x14ac:dyDescent="0.25">
      <c r="L30" s="377"/>
    </row>
  </sheetData>
  <sheetProtection algorithmName="SHA-512" hashValue="kcXBmS54beWgFii70/pJ6HE5HypQXAr7LxwXn13s+zGAoC/DtTKBPMViVlojo+k1sRsAt1yjwIjSGTB5gUGHrg==" saltValue="pn9dxiBwFGNifkz9I6pwJg==" spinCount="100000" sheet="1" objects="1" scenarios="1"/>
  <mergeCells count="14">
    <mergeCell ref="A1:I2"/>
    <mergeCell ref="A7:A11"/>
    <mergeCell ref="B7:K7"/>
    <mergeCell ref="B8:C8"/>
    <mergeCell ref="D8:E8"/>
    <mergeCell ref="F8:F10"/>
    <mergeCell ref="G8:H8"/>
    <mergeCell ref="I8:J8"/>
    <mergeCell ref="K8:K10"/>
    <mergeCell ref="B11:E11"/>
    <mergeCell ref="B10:C10"/>
    <mergeCell ref="D10:E10"/>
    <mergeCell ref="G10:H10"/>
    <mergeCell ref="I10:J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K1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showGridLines="0" zoomScaleNormal="100" zoomScaleSheetLayoutView="8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7" width="13.77734375" style="92" customWidth="1"/>
    <col min="8" max="8" width="13.77734375" style="156" customWidth="1"/>
    <col min="9" max="12" width="13.77734375" style="92" customWidth="1"/>
    <col min="13" max="61" width="10.6640625" style="92" customWidth="1"/>
    <col min="62" max="230" width="11.5546875" style="92"/>
    <col min="231" max="231" width="16.44140625" style="92" customWidth="1"/>
    <col min="232" max="238" width="13.5546875" style="92" customWidth="1"/>
    <col min="239" max="239" width="16.5546875" style="92" customWidth="1"/>
    <col min="240" max="240" width="14.88671875" style="92" customWidth="1"/>
    <col min="241" max="247" width="14.5546875" style="92" customWidth="1"/>
    <col min="248" max="250" width="13.33203125" style="92" customWidth="1"/>
    <col min="251" max="251" width="12.88671875" style="92" customWidth="1"/>
    <col min="252" max="255" width="13.33203125" style="92" customWidth="1"/>
    <col min="256" max="256" width="14.88671875" style="92" customWidth="1"/>
    <col min="257" max="257" width="13.33203125" style="92" customWidth="1"/>
    <col min="258" max="261" width="15.33203125" style="92" customWidth="1"/>
    <col min="262" max="262" width="19.109375" style="92" customWidth="1"/>
    <col min="263" max="263" width="17.6640625" style="92" customWidth="1"/>
    <col min="264" max="317" width="10.6640625" style="92" customWidth="1"/>
    <col min="318" max="486" width="11.5546875" style="92"/>
    <col min="487" max="487" width="16.44140625" style="92" customWidth="1"/>
    <col min="488" max="494" width="13.5546875" style="92" customWidth="1"/>
    <col min="495" max="495" width="16.5546875" style="92" customWidth="1"/>
    <col min="496" max="496" width="14.88671875" style="92" customWidth="1"/>
    <col min="497" max="503" width="14.5546875" style="92" customWidth="1"/>
    <col min="504" max="506" width="13.33203125" style="92" customWidth="1"/>
    <col min="507" max="507" width="12.88671875" style="92" customWidth="1"/>
    <col min="508" max="511" width="13.33203125" style="92" customWidth="1"/>
    <col min="512" max="512" width="14.88671875" style="92" customWidth="1"/>
    <col min="513" max="513" width="13.33203125" style="92" customWidth="1"/>
    <col min="514" max="517" width="15.33203125" style="92" customWidth="1"/>
    <col min="518" max="518" width="19.109375" style="92" customWidth="1"/>
    <col min="519" max="519" width="17.6640625" style="92" customWidth="1"/>
    <col min="520" max="573" width="10.6640625" style="92" customWidth="1"/>
    <col min="574" max="742" width="11.5546875" style="92"/>
    <col min="743" max="743" width="16.44140625" style="92" customWidth="1"/>
    <col min="744" max="750" width="13.5546875" style="92" customWidth="1"/>
    <col min="751" max="751" width="16.5546875" style="92" customWidth="1"/>
    <col min="752" max="752" width="14.88671875" style="92" customWidth="1"/>
    <col min="753" max="759" width="14.5546875" style="92" customWidth="1"/>
    <col min="760" max="762" width="13.33203125" style="92" customWidth="1"/>
    <col min="763" max="763" width="12.88671875" style="92" customWidth="1"/>
    <col min="764" max="767" width="13.33203125" style="92" customWidth="1"/>
    <col min="768" max="768" width="14.88671875" style="92" customWidth="1"/>
    <col min="769" max="769" width="13.33203125" style="92" customWidth="1"/>
    <col min="770" max="773" width="15.33203125" style="92" customWidth="1"/>
    <col min="774" max="774" width="19.109375" style="92" customWidth="1"/>
    <col min="775" max="775" width="17.6640625" style="92" customWidth="1"/>
    <col min="776" max="829" width="10.6640625" style="92" customWidth="1"/>
    <col min="830" max="998" width="11.5546875" style="92"/>
    <col min="999" max="999" width="16.44140625" style="92" customWidth="1"/>
    <col min="1000" max="1006" width="13.5546875" style="92" customWidth="1"/>
    <col min="1007" max="1007" width="16.5546875" style="92" customWidth="1"/>
    <col min="1008" max="1008" width="14.88671875" style="92" customWidth="1"/>
    <col min="1009" max="1015" width="14.5546875" style="92" customWidth="1"/>
    <col min="1016" max="1018" width="13.33203125" style="92" customWidth="1"/>
    <col min="1019" max="1019" width="12.88671875" style="92" customWidth="1"/>
    <col min="1020" max="1023" width="13.33203125" style="92" customWidth="1"/>
    <col min="1024" max="1024" width="14.88671875" style="92" customWidth="1"/>
    <col min="1025" max="1025" width="13.33203125" style="92" customWidth="1"/>
    <col min="1026" max="1029" width="15.33203125" style="92" customWidth="1"/>
    <col min="1030" max="1030" width="19.109375" style="92" customWidth="1"/>
    <col min="1031" max="1031" width="17.6640625" style="92" customWidth="1"/>
    <col min="1032" max="1085" width="10.6640625" style="92" customWidth="1"/>
    <col min="1086" max="1254" width="11.5546875" style="92"/>
    <col min="1255" max="1255" width="16.44140625" style="92" customWidth="1"/>
    <col min="1256" max="1262" width="13.5546875" style="92" customWidth="1"/>
    <col min="1263" max="1263" width="16.5546875" style="92" customWidth="1"/>
    <col min="1264" max="1264" width="14.88671875" style="92" customWidth="1"/>
    <col min="1265" max="1271" width="14.5546875" style="92" customWidth="1"/>
    <col min="1272" max="1274" width="13.33203125" style="92" customWidth="1"/>
    <col min="1275" max="1275" width="12.88671875" style="92" customWidth="1"/>
    <col min="1276" max="1279" width="13.33203125" style="92" customWidth="1"/>
    <col min="1280" max="1280" width="14.88671875" style="92" customWidth="1"/>
    <col min="1281" max="1281" width="13.33203125" style="92" customWidth="1"/>
    <col min="1282" max="1285" width="15.33203125" style="92" customWidth="1"/>
    <col min="1286" max="1286" width="19.109375" style="92" customWidth="1"/>
    <col min="1287" max="1287" width="17.6640625" style="92" customWidth="1"/>
    <col min="1288" max="1341" width="10.6640625" style="92" customWidth="1"/>
    <col min="1342" max="1510" width="11.5546875" style="92"/>
    <col min="1511" max="1511" width="16.44140625" style="92" customWidth="1"/>
    <col min="1512" max="1518" width="13.5546875" style="92" customWidth="1"/>
    <col min="1519" max="1519" width="16.5546875" style="92" customWidth="1"/>
    <col min="1520" max="1520" width="14.88671875" style="92" customWidth="1"/>
    <col min="1521" max="1527" width="14.5546875" style="92" customWidth="1"/>
    <col min="1528" max="1530" width="13.33203125" style="92" customWidth="1"/>
    <col min="1531" max="1531" width="12.88671875" style="92" customWidth="1"/>
    <col min="1532" max="1535" width="13.33203125" style="92" customWidth="1"/>
    <col min="1536" max="1536" width="14.88671875" style="92" customWidth="1"/>
    <col min="1537" max="1537" width="13.33203125" style="92" customWidth="1"/>
    <col min="1538" max="1541" width="15.33203125" style="92" customWidth="1"/>
    <col min="1542" max="1542" width="19.109375" style="92" customWidth="1"/>
    <col min="1543" max="1543" width="17.6640625" style="92" customWidth="1"/>
    <col min="1544" max="1597" width="10.6640625" style="92" customWidth="1"/>
    <col min="1598" max="1766" width="11.5546875" style="92"/>
    <col min="1767" max="1767" width="16.44140625" style="92" customWidth="1"/>
    <col min="1768" max="1774" width="13.5546875" style="92" customWidth="1"/>
    <col min="1775" max="1775" width="16.5546875" style="92" customWidth="1"/>
    <col min="1776" max="1776" width="14.88671875" style="92" customWidth="1"/>
    <col min="1777" max="1783" width="14.5546875" style="92" customWidth="1"/>
    <col min="1784" max="1786" width="13.33203125" style="92" customWidth="1"/>
    <col min="1787" max="1787" width="12.88671875" style="92" customWidth="1"/>
    <col min="1788" max="1791" width="13.33203125" style="92" customWidth="1"/>
    <col min="1792" max="1792" width="14.88671875" style="92" customWidth="1"/>
    <col min="1793" max="1793" width="13.33203125" style="92" customWidth="1"/>
    <col min="1794" max="1797" width="15.33203125" style="92" customWidth="1"/>
    <col min="1798" max="1798" width="19.109375" style="92" customWidth="1"/>
    <col min="1799" max="1799" width="17.6640625" style="92" customWidth="1"/>
    <col min="1800" max="1853" width="10.6640625" style="92" customWidth="1"/>
    <col min="1854" max="2022" width="11.5546875" style="92"/>
    <col min="2023" max="2023" width="16.44140625" style="92" customWidth="1"/>
    <col min="2024" max="2030" width="13.5546875" style="92" customWidth="1"/>
    <col min="2031" max="2031" width="16.5546875" style="92" customWidth="1"/>
    <col min="2032" max="2032" width="14.88671875" style="92" customWidth="1"/>
    <col min="2033" max="2039" width="14.5546875" style="92" customWidth="1"/>
    <col min="2040" max="2042" width="13.33203125" style="92" customWidth="1"/>
    <col min="2043" max="2043" width="12.88671875" style="92" customWidth="1"/>
    <col min="2044" max="2047" width="13.33203125" style="92" customWidth="1"/>
    <col min="2048" max="2048" width="14.88671875" style="92" customWidth="1"/>
    <col min="2049" max="2049" width="13.33203125" style="92" customWidth="1"/>
    <col min="2050" max="2053" width="15.33203125" style="92" customWidth="1"/>
    <col min="2054" max="2054" width="19.109375" style="92" customWidth="1"/>
    <col min="2055" max="2055" width="17.6640625" style="92" customWidth="1"/>
    <col min="2056" max="2109" width="10.6640625" style="92" customWidth="1"/>
    <col min="2110" max="2278" width="11.5546875" style="92"/>
    <col min="2279" max="2279" width="16.44140625" style="92" customWidth="1"/>
    <col min="2280" max="2286" width="13.5546875" style="92" customWidth="1"/>
    <col min="2287" max="2287" width="16.5546875" style="92" customWidth="1"/>
    <col min="2288" max="2288" width="14.88671875" style="92" customWidth="1"/>
    <col min="2289" max="2295" width="14.5546875" style="92" customWidth="1"/>
    <col min="2296" max="2298" width="13.33203125" style="92" customWidth="1"/>
    <col min="2299" max="2299" width="12.88671875" style="92" customWidth="1"/>
    <col min="2300" max="2303" width="13.33203125" style="92" customWidth="1"/>
    <col min="2304" max="2304" width="14.88671875" style="92" customWidth="1"/>
    <col min="2305" max="2305" width="13.33203125" style="92" customWidth="1"/>
    <col min="2306" max="2309" width="15.33203125" style="92" customWidth="1"/>
    <col min="2310" max="2310" width="19.109375" style="92" customWidth="1"/>
    <col min="2311" max="2311" width="17.6640625" style="92" customWidth="1"/>
    <col min="2312" max="2365" width="10.6640625" style="92" customWidth="1"/>
    <col min="2366" max="2534" width="11.5546875" style="92"/>
    <col min="2535" max="2535" width="16.44140625" style="92" customWidth="1"/>
    <col min="2536" max="2542" width="13.5546875" style="92" customWidth="1"/>
    <col min="2543" max="2543" width="16.5546875" style="92" customWidth="1"/>
    <col min="2544" max="2544" width="14.88671875" style="92" customWidth="1"/>
    <col min="2545" max="2551" width="14.5546875" style="92" customWidth="1"/>
    <col min="2552" max="2554" width="13.33203125" style="92" customWidth="1"/>
    <col min="2555" max="2555" width="12.88671875" style="92" customWidth="1"/>
    <col min="2556" max="2559" width="13.33203125" style="92" customWidth="1"/>
    <col min="2560" max="2560" width="14.88671875" style="92" customWidth="1"/>
    <col min="2561" max="2561" width="13.33203125" style="92" customWidth="1"/>
    <col min="2562" max="2565" width="15.33203125" style="92" customWidth="1"/>
    <col min="2566" max="2566" width="19.109375" style="92" customWidth="1"/>
    <col min="2567" max="2567" width="17.6640625" style="92" customWidth="1"/>
    <col min="2568" max="2621" width="10.6640625" style="92" customWidth="1"/>
    <col min="2622" max="2790" width="11.5546875" style="92"/>
    <col min="2791" max="2791" width="16.44140625" style="92" customWidth="1"/>
    <col min="2792" max="2798" width="13.5546875" style="92" customWidth="1"/>
    <col min="2799" max="2799" width="16.5546875" style="92" customWidth="1"/>
    <col min="2800" max="2800" width="14.88671875" style="92" customWidth="1"/>
    <col min="2801" max="2807" width="14.5546875" style="92" customWidth="1"/>
    <col min="2808" max="2810" width="13.33203125" style="92" customWidth="1"/>
    <col min="2811" max="2811" width="12.88671875" style="92" customWidth="1"/>
    <col min="2812" max="2815" width="13.33203125" style="92" customWidth="1"/>
    <col min="2816" max="2816" width="14.88671875" style="92" customWidth="1"/>
    <col min="2817" max="2817" width="13.33203125" style="92" customWidth="1"/>
    <col min="2818" max="2821" width="15.33203125" style="92" customWidth="1"/>
    <col min="2822" max="2822" width="19.109375" style="92" customWidth="1"/>
    <col min="2823" max="2823" width="17.6640625" style="92" customWidth="1"/>
    <col min="2824" max="2877" width="10.6640625" style="92" customWidth="1"/>
    <col min="2878" max="3046" width="11.5546875" style="92"/>
    <col min="3047" max="3047" width="16.44140625" style="92" customWidth="1"/>
    <col min="3048" max="3054" width="13.5546875" style="92" customWidth="1"/>
    <col min="3055" max="3055" width="16.5546875" style="92" customWidth="1"/>
    <col min="3056" max="3056" width="14.88671875" style="92" customWidth="1"/>
    <col min="3057" max="3063" width="14.5546875" style="92" customWidth="1"/>
    <col min="3064" max="3066" width="13.33203125" style="92" customWidth="1"/>
    <col min="3067" max="3067" width="12.88671875" style="92" customWidth="1"/>
    <col min="3068" max="3071" width="13.33203125" style="92" customWidth="1"/>
    <col min="3072" max="3072" width="14.88671875" style="92" customWidth="1"/>
    <col min="3073" max="3073" width="13.33203125" style="92" customWidth="1"/>
    <col min="3074" max="3077" width="15.33203125" style="92" customWidth="1"/>
    <col min="3078" max="3078" width="19.109375" style="92" customWidth="1"/>
    <col min="3079" max="3079" width="17.6640625" style="92" customWidth="1"/>
    <col min="3080" max="3133" width="10.6640625" style="92" customWidth="1"/>
    <col min="3134" max="3302" width="11.5546875" style="92"/>
    <col min="3303" max="3303" width="16.44140625" style="92" customWidth="1"/>
    <col min="3304" max="3310" width="13.5546875" style="92" customWidth="1"/>
    <col min="3311" max="3311" width="16.5546875" style="92" customWidth="1"/>
    <col min="3312" max="3312" width="14.88671875" style="92" customWidth="1"/>
    <col min="3313" max="3319" width="14.5546875" style="92" customWidth="1"/>
    <col min="3320" max="3322" width="13.33203125" style="92" customWidth="1"/>
    <col min="3323" max="3323" width="12.88671875" style="92" customWidth="1"/>
    <col min="3324" max="3327" width="13.33203125" style="92" customWidth="1"/>
    <col min="3328" max="3328" width="14.88671875" style="92" customWidth="1"/>
    <col min="3329" max="3329" width="13.33203125" style="92" customWidth="1"/>
    <col min="3330" max="3333" width="15.33203125" style="92" customWidth="1"/>
    <col min="3334" max="3334" width="19.109375" style="92" customWidth="1"/>
    <col min="3335" max="3335" width="17.6640625" style="92" customWidth="1"/>
    <col min="3336" max="3389" width="10.6640625" style="92" customWidth="1"/>
    <col min="3390" max="3558" width="11.5546875" style="92"/>
    <col min="3559" max="3559" width="16.44140625" style="92" customWidth="1"/>
    <col min="3560" max="3566" width="13.5546875" style="92" customWidth="1"/>
    <col min="3567" max="3567" width="16.5546875" style="92" customWidth="1"/>
    <col min="3568" max="3568" width="14.88671875" style="92" customWidth="1"/>
    <col min="3569" max="3575" width="14.5546875" style="92" customWidth="1"/>
    <col min="3576" max="3578" width="13.33203125" style="92" customWidth="1"/>
    <col min="3579" max="3579" width="12.88671875" style="92" customWidth="1"/>
    <col min="3580" max="3583" width="13.33203125" style="92" customWidth="1"/>
    <col min="3584" max="3584" width="14.88671875" style="92" customWidth="1"/>
    <col min="3585" max="3585" width="13.33203125" style="92" customWidth="1"/>
    <col min="3586" max="3589" width="15.33203125" style="92" customWidth="1"/>
    <col min="3590" max="3590" width="19.109375" style="92" customWidth="1"/>
    <col min="3591" max="3591" width="17.6640625" style="92" customWidth="1"/>
    <col min="3592" max="3645" width="10.6640625" style="92" customWidth="1"/>
    <col min="3646" max="3814" width="11.5546875" style="92"/>
    <col min="3815" max="3815" width="16.44140625" style="92" customWidth="1"/>
    <col min="3816" max="3822" width="13.5546875" style="92" customWidth="1"/>
    <col min="3823" max="3823" width="16.5546875" style="92" customWidth="1"/>
    <col min="3824" max="3824" width="14.88671875" style="92" customWidth="1"/>
    <col min="3825" max="3831" width="14.5546875" style="92" customWidth="1"/>
    <col min="3832" max="3834" width="13.33203125" style="92" customWidth="1"/>
    <col min="3835" max="3835" width="12.88671875" style="92" customWidth="1"/>
    <col min="3836" max="3839" width="13.33203125" style="92" customWidth="1"/>
    <col min="3840" max="3840" width="14.88671875" style="92" customWidth="1"/>
    <col min="3841" max="3841" width="13.33203125" style="92" customWidth="1"/>
    <col min="3842" max="3845" width="15.33203125" style="92" customWidth="1"/>
    <col min="3846" max="3846" width="19.109375" style="92" customWidth="1"/>
    <col min="3847" max="3847" width="17.6640625" style="92" customWidth="1"/>
    <col min="3848" max="3901" width="10.6640625" style="92" customWidth="1"/>
    <col min="3902" max="4070" width="11.5546875" style="92"/>
    <col min="4071" max="4071" width="16.44140625" style="92" customWidth="1"/>
    <col min="4072" max="4078" width="13.5546875" style="92" customWidth="1"/>
    <col min="4079" max="4079" width="16.5546875" style="92" customWidth="1"/>
    <col min="4080" max="4080" width="14.88671875" style="92" customWidth="1"/>
    <col min="4081" max="4087" width="14.5546875" style="92" customWidth="1"/>
    <col min="4088" max="4090" width="13.33203125" style="92" customWidth="1"/>
    <col min="4091" max="4091" width="12.88671875" style="92" customWidth="1"/>
    <col min="4092" max="4095" width="13.33203125" style="92" customWidth="1"/>
    <col min="4096" max="4096" width="14.88671875" style="92" customWidth="1"/>
    <col min="4097" max="4097" width="13.33203125" style="92" customWidth="1"/>
    <col min="4098" max="4101" width="15.33203125" style="92" customWidth="1"/>
    <col min="4102" max="4102" width="19.109375" style="92" customWidth="1"/>
    <col min="4103" max="4103" width="17.6640625" style="92" customWidth="1"/>
    <col min="4104" max="4157" width="10.6640625" style="92" customWidth="1"/>
    <col min="4158" max="4326" width="11.5546875" style="92"/>
    <col min="4327" max="4327" width="16.44140625" style="92" customWidth="1"/>
    <col min="4328" max="4334" width="13.5546875" style="92" customWidth="1"/>
    <col min="4335" max="4335" width="16.5546875" style="92" customWidth="1"/>
    <col min="4336" max="4336" width="14.88671875" style="92" customWidth="1"/>
    <col min="4337" max="4343" width="14.5546875" style="92" customWidth="1"/>
    <col min="4344" max="4346" width="13.33203125" style="92" customWidth="1"/>
    <col min="4347" max="4347" width="12.88671875" style="92" customWidth="1"/>
    <col min="4348" max="4351" width="13.33203125" style="92" customWidth="1"/>
    <col min="4352" max="4352" width="14.88671875" style="92" customWidth="1"/>
    <col min="4353" max="4353" width="13.33203125" style="92" customWidth="1"/>
    <col min="4354" max="4357" width="15.33203125" style="92" customWidth="1"/>
    <col min="4358" max="4358" width="19.109375" style="92" customWidth="1"/>
    <col min="4359" max="4359" width="17.6640625" style="92" customWidth="1"/>
    <col min="4360" max="4413" width="10.6640625" style="92" customWidth="1"/>
    <col min="4414" max="4582" width="11.5546875" style="92"/>
    <col min="4583" max="4583" width="16.44140625" style="92" customWidth="1"/>
    <col min="4584" max="4590" width="13.5546875" style="92" customWidth="1"/>
    <col min="4591" max="4591" width="16.5546875" style="92" customWidth="1"/>
    <col min="4592" max="4592" width="14.88671875" style="92" customWidth="1"/>
    <col min="4593" max="4599" width="14.5546875" style="92" customWidth="1"/>
    <col min="4600" max="4602" width="13.33203125" style="92" customWidth="1"/>
    <col min="4603" max="4603" width="12.88671875" style="92" customWidth="1"/>
    <col min="4604" max="4607" width="13.33203125" style="92" customWidth="1"/>
    <col min="4608" max="4608" width="14.88671875" style="92" customWidth="1"/>
    <col min="4609" max="4609" width="13.33203125" style="92" customWidth="1"/>
    <col min="4610" max="4613" width="15.33203125" style="92" customWidth="1"/>
    <col min="4614" max="4614" width="19.109375" style="92" customWidth="1"/>
    <col min="4615" max="4615" width="17.6640625" style="92" customWidth="1"/>
    <col min="4616" max="4669" width="10.6640625" style="92" customWidth="1"/>
    <col min="4670" max="4838" width="11.5546875" style="92"/>
    <col min="4839" max="4839" width="16.44140625" style="92" customWidth="1"/>
    <col min="4840" max="4846" width="13.5546875" style="92" customWidth="1"/>
    <col min="4847" max="4847" width="16.5546875" style="92" customWidth="1"/>
    <col min="4848" max="4848" width="14.88671875" style="92" customWidth="1"/>
    <col min="4849" max="4855" width="14.5546875" style="92" customWidth="1"/>
    <col min="4856" max="4858" width="13.33203125" style="92" customWidth="1"/>
    <col min="4859" max="4859" width="12.88671875" style="92" customWidth="1"/>
    <col min="4860" max="4863" width="13.33203125" style="92" customWidth="1"/>
    <col min="4864" max="4864" width="14.88671875" style="92" customWidth="1"/>
    <col min="4865" max="4865" width="13.33203125" style="92" customWidth="1"/>
    <col min="4866" max="4869" width="15.33203125" style="92" customWidth="1"/>
    <col min="4870" max="4870" width="19.109375" style="92" customWidth="1"/>
    <col min="4871" max="4871" width="17.6640625" style="92" customWidth="1"/>
    <col min="4872" max="4925" width="10.6640625" style="92" customWidth="1"/>
    <col min="4926" max="5094" width="11.5546875" style="92"/>
    <col min="5095" max="5095" width="16.44140625" style="92" customWidth="1"/>
    <col min="5096" max="5102" width="13.5546875" style="92" customWidth="1"/>
    <col min="5103" max="5103" width="16.5546875" style="92" customWidth="1"/>
    <col min="5104" max="5104" width="14.88671875" style="92" customWidth="1"/>
    <col min="5105" max="5111" width="14.5546875" style="92" customWidth="1"/>
    <col min="5112" max="5114" width="13.33203125" style="92" customWidth="1"/>
    <col min="5115" max="5115" width="12.88671875" style="92" customWidth="1"/>
    <col min="5116" max="5119" width="13.33203125" style="92" customWidth="1"/>
    <col min="5120" max="5120" width="14.88671875" style="92" customWidth="1"/>
    <col min="5121" max="5121" width="13.33203125" style="92" customWidth="1"/>
    <col min="5122" max="5125" width="15.33203125" style="92" customWidth="1"/>
    <col min="5126" max="5126" width="19.109375" style="92" customWidth="1"/>
    <col min="5127" max="5127" width="17.6640625" style="92" customWidth="1"/>
    <col min="5128" max="5181" width="10.6640625" style="92" customWidth="1"/>
    <col min="5182" max="5350" width="11.5546875" style="92"/>
    <col min="5351" max="5351" width="16.44140625" style="92" customWidth="1"/>
    <col min="5352" max="5358" width="13.5546875" style="92" customWidth="1"/>
    <col min="5359" max="5359" width="16.5546875" style="92" customWidth="1"/>
    <col min="5360" max="5360" width="14.88671875" style="92" customWidth="1"/>
    <col min="5361" max="5367" width="14.5546875" style="92" customWidth="1"/>
    <col min="5368" max="5370" width="13.33203125" style="92" customWidth="1"/>
    <col min="5371" max="5371" width="12.88671875" style="92" customWidth="1"/>
    <col min="5372" max="5375" width="13.33203125" style="92" customWidth="1"/>
    <col min="5376" max="5376" width="14.88671875" style="92" customWidth="1"/>
    <col min="5377" max="5377" width="13.33203125" style="92" customWidth="1"/>
    <col min="5378" max="5381" width="15.33203125" style="92" customWidth="1"/>
    <col min="5382" max="5382" width="19.109375" style="92" customWidth="1"/>
    <col min="5383" max="5383" width="17.6640625" style="92" customWidth="1"/>
    <col min="5384" max="5437" width="10.6640625" style="92" customWidth="1"/>
    <col min="5438" max="5606" width="11.5546875" style="92"/>
    <col min="5607" max="5607" width="16.44140625" style="92" customWidth="1"/>
    <col min="5608" max="5614" width="13.5546875" style="92" customWidth="1"/>
    <col min="5615" max="5615" width="16.5546875" style="92" customWidth="1"/>
    <col min="5616" max="5616" width="14.88671875" style="92" customWidth="1"/>
    <col min="5617" max="5623" width="14.5546875" style="92" customWidth="1"/>
    <col min="5624" max="5626" width="13.33203125" style="92" customWidth="1"/>
    <col min="5627" max="5627" width="12.88671875" style="92" customWidth="1"/>
    <col min="5628" max="5631" width="13.33203125" style="92" customWidth="1"/>
    <col min="5632" max="5632" width="14.88671875" style="92" customWidth="1"/>
    <col min="5633" max="5633" width="13.33203125" style="92" customWidth="1"/>
    <col min="5634" max="5637" width="15.33203125" style="92" customWidth="1"/>
    <col min="5638" max="5638" width="19.109375" style="92" customWidth="1"/>
    <col min="5639" max="5639" width="17.6640625" style="92" customWidth="1"/>
    <col min="5640" max="5693" width="10.6640625" style="92" customWidth="1"/>
    <col min="5694" max="5862" width="11.5546875" style="92"/>
    <col min="5863" max="5863" width="16.44140625" style="92" customWidth="1"/>
    <col min="5864" max="5870" width="13.5546875" style="92" customWidth="1"/>
    <col min="5871" max="5871" width="16.5546875" style="92" customWidth="1"/>
    <col min="5872" max="5872" width="14.88671875" style="92" customWidth="1"/>
    <col min="5873" max="5879" width="14.5546875" style="92" customWidth="1"/>
    <col min="5880" max="5882" width="13.33203125" style="92" customWidth="1"/>
    <col min="5883" max="5883" width="12.88671875" style="92" customWidth="1"/>
    <col min="5884" max="5887" width="13.33203125" style="92" customWidth="1"/>
    <col min="5888" max="5888" width="14.88671875" style="92" customWidth="1"/>
    <col min="5889" max="5889" width="13.33203125" style="92" customWidth="1"/>
    <col min="5890" max="5893" width="15.33203125" style="92" customWidth="1"/>
    <col min="5894" max="5894" width="19.109375" style="92" customWidth="1"/>
    <col min="5895" max="5895" width="17.6640625" style="92" customWidth="1"/>
    <col min="5896" max="5949" width="10.6640625" style="92" customWidth="1"/>
    <col min="5950" max="6118" width="11.5546875" style="92"/>
    <col min="6119" max="6119" width="16.44140625" style="92" customWidth="1"/>
    <col min="6120" max="6126" width="13.5546875" style="92" customWidth="1"/>
    <col min="6127" max="6127" width="16.5546875" style="92" customWidth="1"/>
    <col min="6128" max="6128" width="14.88671875" style="92" customWidth="1"/>
    <col min="6129" max="6135" width="14.5546875" style="92" customWidth="1"/>
    <col min="6136" max="6138" width="13.33203125" style="92" customWidth="1"/>
    <col min="6139" max="6139" width="12.88671875" style="92" customWidth="1"/>
    <col min="6140" max="6143" width="13.33203125" style="92" customWidth="1"/>
    <col min="6144" max="6144" width="14.88671875" style="92" customWidth="1"/>
    <col min="6145" max="6145" width="13.33203125" style="92" customWidth="1"/>
    <col min="6146" max="6149" width="15.33203125" style="92" customWidth="1"/>
    <col min="6150" max="6150" width="19.109375" style="92" customWidth="1"/>
    <col min="6151" max="6151" width="17.6640625" style="92" customWidth="1"/>
    <col min="6152" max="6205" width="10.6640625" style="92" customWidth="1"/>
    <col min="6206" max="6374" width="11.5546875" style="92"/>
    <col min="6375" max="6375" width="16.44140625" style="92" customWidth="1"/>
    <col min="6376" max="6382" width="13.5546875" style="92" customWidth="1"/>
    <col min="6383" max="6383" width="16.5546875" style="92" customWidth="1"/>
    <col min="6384" max="6384" width="14.88671875" style="92" customWidth="1"/>
    <col min="6385" max="6391" width="14.5546875" style="92" customWidth="1"/>
    <col min="6392" max="6394" width="13.33203125" style="92" customWidth="1"/>
    <col min="6395" max="6395" width="12.88671875" style="92" customWidth="1"/>
    <col min="6396" max="6399" width="13.33203125" style="92" customWidth="1"/>
    <col min="6400" max="6400" width="14.88671875" style="92" customWidth="1"/>
    <col min="6401" max="6401" width="13.33203125" style="92" customWidth="1"/>
    <col min="6402" max="6405" width="15.33203125" style="92" customWidth="1"/>
    <col min="6406" max="6406" width="19.109375" style="92" customWidth="1"/>
    <col min="6407" max="6407" width="17.6640625" style="92" customWidth="1"/>
    <col min="6408" max="6461" width="10.6640625" style="92" customWidth="1"/>
    <col min="6462" max="6630" width="11.5546875" style="92"/>
    <col min="6631" max="6631" width="16.44140625" style="92" customWidth="1"/>
    <col min="6632" max="6638" width="13.5546875" style="92" customWidth="1"/>
    <col min="6639" max="6639" width="16.5546875" style="92" customWidth="1"/>
    <col min="6640" max="6640" width="14.88671875" style="92" customWidth="1"/>
    <col min="6641" max="6647" width="14.5546875" style="92" customWidth="1"/>
    <col min="6648" max="6650" width="13.33203125" style="92" customWidth="1"/>
    <col min="6651" max="6651" width="12.88671875" style="92" customWidth="1"/>
    <col min="6652" max="6655" width="13.33203125" style="92" customWidth="1"/>
    <col min="6656" max="6656" width="14.88671875" style="92" customWidth="1"/>
    <col min="6657" max="6657" width="13.33203125" style="92" customWidth="1"/>
    <col min="6658" max="6661" width="15.33203125" style="92" customWidth="1"/>
    <col min="6662" max="6662" width="19.109375" style="92" customWidth="1"/>
    <col min="6663" max="6663" width="17.6640625" style="92" customWidth="1"/>
    <col min="6664" max="6717" width="10.6640625" style="92" customWidth="1"/>
    <col min="6718" max="6886" width="11.5546875" style="92"/>
    <col min="6887" max="6887" width="16.44140625" style="92" customWidth="1"/>
    <col min="6888" max="6894" width="13.5546875" style="92" customWidth="1"/>
    <col min="6895" max="6895" width="16.5546875" style="92" customWidth="1"/>
    <col min="6896" max="6896" width="14.88671875" style="92" customWidth="1"/>
    <col min="6897" max="6903" width="14.5546875" style="92" customWidth="1"/>
    <col min="6904" max="6906" width="13.33203125" style="92" customWidth="1"/>
    <col min="6907" max="6907" width="12.88671875" style="92" customWidth="1"/>
    <col min="6908" max="6911" width="13.33203125" style="92" customWidth="1"/>
    <col min="6912" max="6912" width="14.88671875" style="92" customWidth="1"/>
    <col min="6913" max="6913" width="13.33203125" style="92" customWidth="1"/>
    <col min="6914" max="6917" width="15.33203125" style="92" customWidth="1"/>
    <col min="6918" max="6918" width="19.109375" style="92" customWidth="1"/>
    <col min="6919" max="6919" width="17.6640625" style="92" customWidth="1"/>
    <col min="6920" max="6973" width="10.6640625" style="92" customWidth="1"/>
    <col min="6974" max="7142" width="11.5546875" style="92"/>
    <col min="7143" max="7143" width="16.44140625" style="92" customWidth="1"/>
    <col min="7144" max="7150" width="13.5546875" style="92" customWidth="1"/>
    <col min="7151" max="7151" width="16.5546875" style="92" customWidth="1"/>
    <col min="7152" max="7152" width="14.88671875" style="92" customWidth="1"/>
    <col min="7153" max="7159" width="14.5546875" style="92" customWidth="1"/>
    <col min="7160" max="7162" width="13.33203125" style="92" customWidth="1"/>
    <col min="7163" max="7163" width="12.88671875" style="92" customWidth="1"/>
    <col min="7164" max="7167" width="13.33203125" style="92" customWidth="1"/>
    <col min="7168" max="7168" width="14.88671875" style="92" customWidth="1"/>
    <col min="7169" max="7169" width="13.33203125" style="92" customWidth="1"/>
    <col min="7170" max="7173" width="15.33203125" style="92" customWidth="1"/>
    <col min="7174" max="7174" width="19.109375" style="92" customWidth="1"/>
    <col min="7175" max="7175" width="17.6640625" style="92" customWidth="1"/>
    <col min="7176" max="7229" width="10.6640625" style="92" customWidth="1"/>
    <col min="7230" max="7398" width="11.5546875" style="92"/>
    <col min="7399" max="7399" width="16.44140625" style="92" customWidth="1"/>
    <col min="7400" max="7406" width="13.5546875" style="92" customWidth="1"/>
    <col min="7407" max="7407" width="16.5546875" style="92" customWidth="1"/>
    <col min="7408" max="7408" width="14.88671875" style="92" customWidth="1"/>
    <col min="7409" max="7415" width="14.5546875" style="92" customWidth="1"/>
    <col min="7416" max="7418" width="13.33203125" style="92" customWidth="1"/>
    <col min="7419" max="7419" width="12.88671875" style="92" customWidth="1"/>
    <col min="7420" max="7423" width="13.33203125" style="92" customWidth="1"/>
    <col min="7424" max="7424" width="14.88671875" style="92" customWidth="1"/>
    <col min="7425" max="7425" width="13.33203125" style="92" customWidth="1"/>
    <col min="7426" max="7429" width="15.33203125" style="92" customWidth="1"/>
    <col min="7430" max="7430" width="19.109375" style="92" customWidth="1"/>
    <col min="7431" max="7431" width="17.6640625" style="92" customWidth="1"/>
    <col min="7432" max="7485" width="10.6640625" style="92" customWidth="1"/>
    <col min="7486" max="7654" width="11.5546875" style="92"/>
    <col min="7655" max="7655" width="16.44140625" style="92" customWidth="1"/>
    <col min="7656" max="7662" width="13.5546875" style="92" customWidth="1"/>
    <col min="7663" max="7663" width="16.5546875" style="92" customWidth="1"/>
    <col min="7664" max="7664" width="14.88671875" style="92" customWidth="1"/>
    <col min="7665" max="7671" width="14.5546875" style="92" customWidth="1"/>
    <col min="7672" max="7674" width="13.33203125" style="92" customWidth="1"/>
    <col min="7675" max="7675" width="12.88671875" style="92" customWidth="1"/>
    <col min="7676" max="7679" width="13.33203125" style="92" customWidth="1"/>
    <col min="7680" max="7680" width="14.88671875" style="92" customWidth="1"/>
    <col min="7681" max="7681" width="13.33203125" style="92" customWidth="1"/>
    <col min="7682" max="7685" width="15.33203125" style="92" customWidth="1"/>
    <col min="7686" max="7686" width="19.109375" style="92" customWidth="1"/>
    <col min="7687" max="7687" width="17.6640625" style="92" customWidth="1"/>
    <col min="7688" max="7741" width="10.6640625" style="92" customWidth="1"/>
    <col min="7742" max="7910" width="11.5546875" style="92"/>
    <col min="7911" max="7911" width="16.44140625" style="92" customWidth="1"/>
    <col min="7912" max="7918" width="13.5546875" style="92" customWidth="1"/>
    <col min="7919" max="7919" width="16.5546875" style="92" customWidth="1"/>
    <col min="7920" max="7920" width="14.88671875" style="92" customWidth="1"/>
    <col min="7921" max="7927" width="14.5546875" style="92" customWidth="1"/>
    <col min="7928" max="7930" width="13.33203125" style="92" customWidth="1"/>
    <col min="7931" max="7931" width="12.88671875" style="92" customWidth="1"/>
    <col min="7932" max="7935" width="13.33203125" style="92" customWidth="1"/>
    <col min="7936" max="7936" width="14.88671875" style="92" customWidth="1"/>
    <col min="7937" max="7937" width="13.33203125" style="92" customWidth="1"/>
    <col min="7938" max="7941" width="15.33203125" style="92" customWidth="1"/>
    <col min="7942" max="7942" width="19.109375" style="92" customWidth="1"/>
    <col min="7943" max="7943" width="17.6640625" style="92" customWidth="1"/>
    <col min="7944" max="7997" width="10.6640625" style="92" customWidth="1"/>
    <col min="7998" max="8166" width="11.5546875" style="92"/>
    <col min="8167" max="8167" width="16.44140625" style="92" customWidth="1"/>
    <col min="8168" max="8174" width="13.5546875" style="92" customWidth="1"/>
    <col min="8175" max="8175" width="16.5546875" style="92" customWidth="1"/>
    <col min="8176" max="8176" width="14.88671875" style="92" customWidth="1"/>
    <col min="8177" max="8183" width="14.5546875" style="92" customWidth="1"/>
    <col min="8184" max="8186" width="13.33203125" style="92" customWidth="1"/>
    <col min="8187" max="8187" width="12.88671875" style="92" customWidth="1"/>
    <col min="8188" max="8191" width="13.33203125" style="92" customWidth="1"/>
    <col min="8192" max="8192" width="14.88671875" style="92" customWidth="1"/>
    <col min="8193" max="8193" width="13.33203125" style="92" customWidth="1"/>
    <col min="8194" max="8197" width="15.33203125" style="92" customWidth="1"/>
    <col min="8198" max="8198" width="19.109375" style="92" customWidth="1"/>
    <col min="8199" max="8199" width="17.6640625" style="92" customWidth="1"/>
    <col min="8200" max="8253" width="10.6640625" style="92" customWidth="1"/>
    <col min="8254" max="8422" width="11.5546875" style="92"/>
    <col min="8423" max="8423" width="16.44140625" style="92" customWidth="1"/>
    <col min="8424" max="8430" width="13.5546875" style="92" customWidth="1"/>
    <col min="8431" max="8431" width="16.5546875" style="92" customWidth="1"/>
    <col min="8432" max="8432" width="14.88671875" style="92" customWidth="1"/>
    <col min="8433" max="8439" width="14.5546875" style="92" customWidth="1"/>
    <col min="8440" max="8442" width="13.33203125" style="92" customWidth="1"/>
    <col min="8443" max="8443" width="12.88671875" style="92" customWidth="1"/>
    <col min="8444" max="8447" width="13.33203125" style="92" customWidth="1"/>
    <col min="8448" max="8448" width="14.88671875" style="92" customWidth="1"/>
    <col min="8449" max="8449" width="13.33203125" style="92" customWidth="1"/>
    <col min="8450" max="8453" width="15.33203125" style="92" customWidth="1"/>
    <col min="8454" max="8454" width="19.109375" style="92" customWidth="1"/>
    <col min="8455" max="8455" width="17.6640625" style="92" customWidth="1"/>
    <col min="8456" max="8509" width="10.6640625" style="92" customWidth="1"/>
    <col min="8510" max="8678" width="11.5546875" style="92"/>
    <col min="8679" max="8679" width="16.44140625" style="92" customWidth="1"/>
    <col min="8680" max="8686" width="13.5546875" style="92" customWidth="1"/>
    <col min="8687" max="8687" width="16.5546875" style="92" customWidth="1"/>
    <col min="8688" max="8688" width="14.88671875" style="92" customWidth="1"/>
    <col min="8689" max="8695" width="14.5546875" style="92" customWidth="1"/>
    <col min="8696" max="8698" width="13.33203125" style="92" customWidth="1"/>
    <col min="8699" max="8699" width="12.88671875" style="92" customWidth="1"/>
    <col min="8700" max="8703" width="13.33203125" style="92" customWidth="1"/>
    <col min="8704" max="8704" width="14.88671875" style="92" customWidth="1"/>
    <col min="8705" max="8705" width="13.33203125" style="92" customWidth="1"/>
    <col min="8706" max="8709" width="15.33203125" style="92" customWidth="1"/>
    <col min="8710" max="8710" width="19.109375" style="92" customWidth="1"/>
    <col min="8711" max="8711" width="17.6640625" style="92" customWidth="1"/>
    <col min="8712" max="8765" width="10.6640625" style="92" customWidth="1"/>
    <col min="8766" max="8934" width="11.5546875" style="92"/>
    <col min="8935" max="8935" width="16.44140625" style="92" customWidth="1"/>
    <col min="8936" max="8942" width="13.5546875" style="92" customWidth="1"/>
    <col min="8943" max="8943" width="16.5546875" style="92" customWidth="1"/>
    <col min="8944" max="8944" width="14.88671875" style="92" customWidth="1"/>
    <col min="8945" max="8951" width="14.5546875" style="92" customWidth="1"/>
    <col min="8952" max="8954" width="13.33203125" style="92" customWidth="1"/>
    <col min="8955" max="8955" width="12.88671875" style="92" customWidth="1"/>
    <col min="8956" max="8959" width="13.33203125" style="92" customWidth="1"/>
    <col min="8960" max="8960" width="14.88671875" style="92" customWidth="1"/>
    <col min="8961" max="8961" width="13.33203125" style="92" customWidth="1"/>
    <col min="8962" max="8965" width="15.33203125" style="92" customWidth="1"/>
    <col min="8966" max="8966" width="19.109375" style="92" customWidth="1"/>
    <col min="8967" max="8967" width="17.6640625" style="92" customWidth="1"/>
    <col min="8968" max="9021" width="10.6640625" style="92" customWidth="1"/>
    <col min="9022" max="9190" width="11.5546875" style="92"/>
    <col min="9191" max="9191" width="16.44140625" style="92" customWidth="1"/>
    <col min="9192" max="9198" width="13.5546875" style="92" customWidth="1"/>
    <col min="9199" max="9199" width="16.5546875" style="92" customWidth="1"/>
    <col min="9200" max="9200" width="14.88671875" style="92" customWidth="1"/>
    <col min="9201" max="9207" width="14.5546875" style="92" customWidth="1"/>
    <col min="9208" max="9210" width="13.33203125" style="92" customWidth="1"/>
    <col min="9211" max="9211" width="12.88671875" style="92" customWidth="1"/>
    <col min="9212" max="9215" width="13.33203125" style="92" customWidth="1"/>
    <col min="9216" max="9216" width="14.88671875" style="92" customWidth="1"/>
    <col min="9217" max="9217" width="13.33203125" style="92" customWidth="1"/>
    <col min="9218" max="9221" width="15.33203125" style="92" customWidth="1"/>
    <col min="9222" max="9222" width="19.109375" style="92" customWidth="1"/>
    <col min="9223" max="9223" width="17.6640625" style="92" customWidth="1"/>
    <col min="9224" max="9277" width="10.6640625" style="92" customWidth="1"/>
    <col min="9278" max="9446" width="11.5546875" style="92"/>
    <col min="9447" max="9447" width="16.44140625" style="92" customWidth="1"/>
    <col min="9448" max="9454" width="13.5546875" style="92" customWidth="1"/>
    <col min="9455" max="9455" width="16.5546875" style="92" customWidth="1"/>
    <col min="9456" max="9456" width="14.88671875" style="92" customWidth="1"/>
    <col min="9457" max="9463" width="14.5546875" style="92" customWidth="1"/>
    <col min="9464" max="9466" width="13.33203125" style="92" customWidth="1"/>
    <col min="9467" max="9467" width="12.88671875" style="92" customWidth="1"/>
    <col min="9468" max="9471" width="13.33203125" style="92" customWidth="1"/>
    <col min="9472" max="9472" width="14.88671875" style="92" customWidth="1"/>
    <col min="9473" max="9473" width="13.33203125" style="92" customWidth="1"/>
    <col min="9474" max="9477" width="15.33203125" style="92" customWidth="1"/>
    <col min="9478" max="9478" width="19.109375" style="92" customWidth="1"/>
    <col min="9479" max="9479" width="17.6640625" style="92" customWidth="1"/>
    <col min="9480" max="9533" width="10.6640625" style="92" customWidth="1"/>
    <col min="9534" max="9702" width="11.5546875" style="92"/>
    <col min="9703" max="9703" width="16.44140625" style="92" customWidth="1"/>
    <col min="9704" max="9710" width="13.5546875" style="92" customWidth="1"/>
    <col min="9711" max="9711" width="16.5546875" style="92" customWidth="1"/>
    <col min="9712" max="9712" width="14.88671875" style="92" customWidth="1"/>
    <col min="9713" max="9719" width="14.5546875" style="92" customWidth="1"/>
    <col min="9720" max="9722" width="13.33203125" style="92" customWidth="1"/>
    <col min="9723" max="9723" width="12.88671875" style="92" customWidth="1"/>
    <col min="9724" max="9727" width="13.33203125" style="92" customWidth="1"/>
    <col min="9728" max="9728" width="14.88671875" style="92" customWidth="1"/>
    <col min="9729" max="9729" width="13.33203125" style="92" customWidth="1"/>
    <col min="9730" max="9733" width="15.33203125" style="92" customWidth="1"/>
    <col min="9734" max="9734" width="19.109375" style="92" customWidth="1"/>
    <col min="9735" max="9735" width="17.6640625" style="92" customWidth="1"/>
    <col min="9736" max="9789" width="10.6640625" style="92" customWidth="1"/>
    <col min="9790" max="9958" width="11.5546875" style="92"/>
    <col min="9959" max="9959" width="16.44140625" style="92" customWidth="1"/>
    <col min="9960" max="9966" width="13.5546875" style="92" customWidth="1"/>
    <col min="9967" max="9967" width="16.5546875" style="92" customWidth="1"/>
    <col min="9968" max="9968" width="14.88671875" style="92" customWidth="1"/>
    <col min="9969" max="9975" width="14.5546875" style="92" customWidth="1"/>
    <col min="9976" max="9978" width="13.33203125" style="92" customWidth="1"/>
    <col min="9979" max="9979" width="12.88671875" style="92" customWidth="1"/>
    <col min="9980" max="9983" width="13.33203125" style="92" customWidth="1"/>
    <col min="9984" max="9984" width="14.88671875" style="92" customWidth="1"/>
    <col min="9985" max="9985" width="13.33203125" style="92" customWidth="1"/>
    <col min="9986" max="9989" width="15.33203125" style="92" customWidth="1"/>
    <col min="9990" max="9990" width="19.109375" style="92" customWidth="1"/>
    <col min="9991" max="9991" width="17.6640625" style="92" customWidth="1"/>
    <col min="9992" max="10045" width="10.6640625" style="92" customWidth="1"/>
    <col min="10046" max="10214" width="11.5546875" style="92"/>
    <col min="10215" max="10215" width="16.44140625" style="92" customWidth="1"/>
    <col min="10216" max="10222" width="13.5546875" style="92" customWidth="1"/>
    <col min="10223" max="10223" width="16.5546875" style="92" customWidth="1"/>
    <col min="10224" max="10224" width="14.88671875" style="92" customWidth="1"/>
    <col min="10225" max="10231" width="14.5546875" style="92" customWidth="1"/>
    <col min="10232" max="10234" width="13.33203125" style="92" customWidth="1"/>
    <col min="10235" max="10235" width="12.88671875" style="92" customWidth="1"/>
    <col min="10236" max="10239" width="13.33203125" style="92" customWidth="1"/>
    <col min="10240" max="10240" width="14.88671875" style="92" customWidth="1"/>
    <col min="10241" max="10241" width="13.33203125" style="92" customWidth="1"/>
    <col min="10242" max="10245" width="15.33203125" style="92" customWidth="1"/>
    <col min="10246" max="10246" width="19.109375" style="92" customWidth="1"/>
    <col min="10247" max="10247" width="17.6640625" style="92" customWidth="1"/>
    <col min="10248" max="10301" width="10.6640625" style="92" customWidth="1"/>
    <col min="10302" max="10470" width="11.5546875" style="92"/>
    <col min="10471" max="10471" width="16.44140625" style="92" customWidth="1"/>
    <col min="10472" max="10478" width="13.5546875" style="92" customWidth="1"/>
    <col min="10479" max="10479" width="16.5546875" style="92" customWidth="1"/>
    <col min="10480" max="10480" width="14.88671875" style="92" customWidth="1"/>
    <col min="10481" max="10487" width="14.5546875" style="92" customWidth="1"/>
    <col min="10488" max="10490" width="13.33203125" style="92" customWidth="1"/>
    <col min="10491" max="10491" width="12.88671875" style="92" customWidth="1"/>
    <col min="10492" max="10495" width="13.33203125" style="92" customWidth="1"/>
    <col min="10496" max="10496" width="14.88671875" style="92" customWidth="1"/>
    <col min="10497" max="10497" width="13.33203125" style="92" customWidth="1"/>
    <col min="10498" max="10501" width="15.33203125" style="92" customWidth="1"/>
    <col min="10502" max="10502" width="19.109375" style="92" customWidth="1"/>
    <col min="10503" max="10503" width="17.6640625" style="92" customWidth="1"/>
    <col min="10504" max="10557" width="10.6640625" style="92" customWidth="1"/>
    <col min="10558" max="10726" width="11.5546875" style="92"/>
    <col min="10727" max="10727" width="16.44140625" style="92" customWidth="1"/>
    <col min="10728" max="10734" width="13.5546875" style="92" customWidth="1"/>
    <col min="10735" max="10735" width="16.5546875" style="92" customWidth="1"/>
    <col min="10736" max="10736" width="14.88671875" style="92" customWidth="1"/>
    <col min="10737" max="10743" width="14.5546875" style="92" customWidth="1"/>
    <col min="10744" max="10746" width="13.33203125" style="92" customWidth="1"/>
    <col min="10747" max="10747" width="12.88671875" style="92" customWidth="1"/>
    <col min="10748" max="10751" width="13.33203125" style="92" customWidth="1"/>
    <col min="10752" max="10752" width="14.88671875" style="92" customWidth="1"/>
    <col min="10753" max="10753" width="13.33203125" style="92" customWidth="1"/>
    <col min="10754" max="10757" width="15.33203125" style="92" customWidth="1"/>
    <col min="10758" max="10758" width="19.109375" style="92" customWidth="1"/>
    <col min="10759" max="10759" width="17.6640625" style="92" customWidth="1"/>
    <col min="10760" max="10813" width="10.6640625" style="92" customWidth="1"/>
    <col min="10814" max="10982" width="11.5546875" style="92"/>
    <col min="10983" max="10983" width="16.44140625" style="92" customWidth="1"/>
    <col min="10984" max="10990" width="13.5546875" style="92" customWidth="1"/>
    <col min="10991" max="10991" width="16.5546875" style="92" customWidth="1"/>
    <col min="10992" max="10992" width="14.88671875" style="92" customWidth="1"/>
    <col min="10993" max="10999" width="14.5546875" style="92" customWidth="1"/>
    <col min="11000" max="11002" width="13.33203125" style="92" customWidth="1"/>
    <col min="11003" max="11003" width="12.88671875" style="92" customWidth="1"/>
    <col min="11004" max="11007" width="13.33203125" style="92" customWidth="1"/>
    <col min="11008" max="11008" width="14.88671875" style="92" customWidth="1"/>
    <col min="11009" max="11009" width="13.33203125" style="92" customWidth="1"/>
    <col min="11010" max="11013" width="15.33203125" style="92" customWidth="1"/>
    <col min="11014" max="11014" width="19.109375" style="92" customWidth="1"/>
    <col min="11015" max="11015" width="17.6640625" style="92" customWidth="1"/>
    <col min="11016" max="11069" width="10.6640625" style="92" customWidth="1"/>
    <col min="11070" max="11238" width="11.5546875" style="92"/>
    <col min="11239" max="11239" width="16.44140625" style="92" customWidth="1"/>
    <col min="11240" max="11246" width="13.5546875" style="92" customWidth="1"/>
    <col min="11247" max="11247" width="16.5546875" style="92" customWidth="1"/>
    <col min="11248" max="11248" width="14.88671875" style="92" customWidth="1"/>
    <col min="11249" max="11255" width="14.5546875" style="92" customWidth="1"/>
    <col min="11256" max="11258" width="13.33203125" style="92" customWidth="1"/>
    <col min="11259" max="11259" width="12.88671875" style="92" customWidth="1"/>
    <col min="11260" max="11263" width="13.33203125" style="92" customWidth="1"/>
    <col min="11264" max="11264" width="14.88671875" style="92" customWidth="1"/>
    <col min="11265" max="11265" width="13.33203125" style="92" customWidth="1"/>
    <col min="11266" max="11269" width="15.33203125" style="92" customWidth="1"/>
    <col min="11270" max="11270" width="19.109375" style="92" customWidth="1"/>
    <col min="11271" max="11271" width="17.6640625" style="92" customWidth="1"/>
    <col min="11272" max="11325" width="10.6640625" style="92" customWidth="1"/>
    <col min="11326" max="11494" width="11.5546875" style="92"/>
    <col min="11495" max="11495" width="16.44140625" style="92" customWidth="1"/>
    <col min="11496" max="11502" width="13.5546875" style="92" customWidth="1"/>
    <col min="11503" max="11503" width="16.5546875" style="92" customWidth="1"/>
    <col min="11504" max="11504" width="14.88671875" style="92" customWidth="1"/>
    <col min="11505" max="11511" width="14.5546875" style="92" customWidth="1"/>
    <col min="11512" max="11514" width="13.33203125" style="92" customWidth="1"/>
    <col min="11515" max="11515" width="12.88671875" style="92" customWidth="1"/>
    <col min="11516" max="11519" width="13.33203125" style="92" customWidth="1"/>
    <col min="11520" max="11520" width="14.88671875" style="92" customWidth="1"/>
    <col min="11521" max="11521" width="13.33203125" style="92" customWidth="1"/>
    <col min="11522" max="11525" width="15.33203125" style="92" customWidth="1"/>
    <col min="11526" max="11526" width="19.109375" style="92" customWidth="1"/>
    <col min="11527" max="11527" width="17.6640625" style="92" customWidth="1"/>
    <col min="11528" max="11581" width="10.6640625" style="92" customWidth="1"/>
    <col min="11582" max="11750" width="11.5546875" style="92"/>
    <col min="11751" max="11751" width="16.44140625" style="92" customWidth="1"/>
    <col min="11752" max="11758" width="13.5546875" style="92" customWidth="1"/>
    <col min="11759" max="11759" width="16.5546875" style="92" customWidth="1"/>
    <col min="11760" max="11760" width="14.88671875" style="92" customWidth="1"/>
    <col min="11761" max="11767" width="14.5546875" style="92" customWidth="1"/>
    <col min="11768" max="11770" width="13.33203125" style="92" customWidth="1"/>
    <col min="11771" max="11771" width="12.88671875" style="92" customWidth="1"/>
    <col min="11772" max="11775" width="13.33203125" style="92" customWidth="1"/>
    <col min="11776" max="11776" width="14.88671875" style="92" customWidth="1"/>
    <col min="11777" max="11777" width="13.33203125" style="92" customWidth="1"/>
    <col min="11778" max="11781" width="15.33203125" style="92" customWidth="1"/>
    <col min="11782" max="11782" width="19.109375" style="92" customWidth="1"/>
    <col min="11783" max="11783" width="17.6640625" style="92" customWidth="1"/>
    <col min="11784" max="11837" width="10.6640625" style="92" customWidth="1"/>
    <col min="11838" max="12006" width="11.5546875" style="92"/>
    <col min="12007" max="12007" width="16.44140625" style="92" customWidth="1"/>
    <col min="12008" max="12014" width="13.5546875" style="92" customWidth="1"/>
    <col min="12015" max="12015" width="16.5546875" style="92" customWidth="1"/>
    <col min="12016" max="12016" width="14.88671875" style="92" customWidth="1"/>
    <col min="12017" max="12023" width="14.5546875" style="92" customWidth="1"/>
    <col min="12024" max="12026" width="13.33203125" style="92" customWidth="1"/>
    <col min="12027" max="12027" width="12.88671875" style="92" customWidth="1"/>
    <col min="12028" max="12031" width="13.33203125" style="92" customWidth="1"/>
    <col min="12032" max="12032" width="14.88671875" style="92" customWidth="1"/>
    <col min="12033" max="12033" width="13.33203125" style="92" customWidth="1"/>
    <col min="12034" max="12037" width="15.33203125" style="92" customWidth="1"/>
    <col min="12038" max="12038" width="19.109375" style="92" customWidth="1"/>
    <col min="12039" max="12039" width="17.6640625" style="92" customWidth="1"/>
    <col min="12040" max="12093" width="10.6640625" style="92" customWidth="1"/>
    <col min="12094" max="12262" width="11.5546875" style="92"/>
    <col min="12263" max="12263" width="16.44140625" style="92" customWidth="1"/>
    <col min="12264" max="12270" width="13.5546875" style="92" customWidth="1"/>
    <col min="12271" max="12271" width="16.5546875" style="92" customWidth="1"/>
    <col min="12272" max="12272" width="14.88671875" style="92" customWidth="1"/>
    <col min="12273" max="12279" width="14.5546875" style="92" customWidth="1"/>
    <col min="12280" max="12282" width="13.33203125" style="92" customWidth="1"/>
    <col min="12283" max="12283" width="12.88671875" style="92" customWidth="1"/>
    <col min="12284" max="12287" width="13.33203125" style="92" customWidth="1"/>
    <col min="12288" max="12288" width="14.88671875" style="92" customWidth="1"/>
    <col min="12289" max="12289" width="13.33203125" style="92" customWidth="1"/>
    <col min="12290" max="12293" width="15.33203125" style="92" customWidth="1"/>
    <col min="12294" max="12294" width="19.109375" style="92" customWidth="1"/>
    <col min="12295" max="12295" width="17.6640625" style="92" customWidth="1"/>
    <col min="12296" max="12349" width="10.6640625" style="92" customWidth="1"/>
    <col min="12350" max="12518" width="11.5546875" style="92"/>
    <col min="12519" max="12519" width="16.44140625" style="92" customWidth="1"/>
    <col min="12520" max="12526" width="13.5546875" style="92" customWidth="1"/>
    <col min="12527" max="12527" width="16.5546875" style="92" customWidth="1"/>
    <col min="12528" max="12528" width="14.88671875" style="92" customWidth="1"/>
    <col min="12529" max="12535" width="14.5546875" style="92" customWidth="1"/>
    <col min="12536" max="12538" width="13.33203125" style="92" customWidth="1"/>
    <col min="12539" max="12539" width="12.88671875" style="92" customWidth="1"/>
    <col min="12540" max="12543" width="13.33203125" style="92" customWidth="1"/>
    <col min="12544" max="12544" width="14.88671875" style="92" customWidth="1"/>
    <col min="12545" max="12545" width="13.33203125" style="92" customWidth="1"/>
    <col min="12546" max="12549" width="15.33203125" style="92" customWidth="1"/>
    <col min="12550" max="12550" width="19.109375" style="92" customWidth="1"/>
    <col min="12551" max="12551" width="17.6640625" style="92" customWidth="1"/>
    <col min="12552" max="12605" width="10.6640625" style="92" customWidth="1"/>
    <col min="12606" max="12774" width="11.5546875" style="92"/>
    <col min="12775" max="12775" width="16.44140625" style="92" customWidth="1"/>
    <col min="12776" max="12782" width="13.5546875" style="92" customWidth="1"/>
    <col min="12783" max="12783" width="16.5546875" style="92" customWidth="1"/>
    <col min="12784" max="12784" width="14.88671875" style="92" customWidth="1"/>
    <col min="12785" max="12791" width="14.5546875" style="92" customWidth="1"/>
    <col min="12792" max="12794" width="13.33203125" style="92" customWidth="1"/>
    <col min="12795" max="12795" width="12.88671875" style="92" customWidth="1"/>
    <col min="12796" max="12799" width="13.33203125" style="92" customWidth="1"/>
    <col min="12800" max="12800" width="14.88671875" style="92" customWidth="1"/>
    <col min="12801" max="12801" width="13.33203125" style="92" customWidth="1"/>
    <col min="12802" max="12805" width="15.33203125" style="92" customWidth="1"/>
    <col min="12806" max="12806" width="19.109375" style="92" customWidth="1"/>
    <col min="12807" max="12807" width="17.6640625" style="92" customWidth="1"/>
    <col min="12808" max="12861" width="10.6640625" style="92" customWidth="1"/>
    <col min="12862" max="13030" width="11.5546875" style="92"/>
    <col min="13031" max="13031" width="16.44140625" style="92" customWidth="1"/>
    <col min="13032" max="13038" width="13.5546875" style="92" customWidth="1"/>
    <col min="13039" max="13039" width="16.5546875" style="92" customWidth="1"/>
    <col min="13040" max="13040" width="14.88671875" style="92" customWidth="1"/>
    <col min="13041" max="13047" width="14.5546875" style="92" customWidth="1"/>
    <col min="13048" max="13050" width="13.33203125" style="92" customWidth="1"/>
    <col min="13051" max="13051" width="12.88671875" style="92" customWidth="1"/>
    <col min="13052" max="13055" width="13.33203125" style="92" customWidth="1"/>
    <col min="13056" max="13056" width="14.88671875" style="92" customWidth="1"/>
    <col min="13057" max="13057" width="13.33203125" style="92" customWidth="1"/>
    <col min="13058" max="13061" width="15.33203125" style="92" customWidth="1"/>
    <col min="13062" max="13062" width="19.109375" style="92" customWidth="1"/>
    <col min="13063" max="13063" width="17.6640625" style="92" customWidth="1"/>
    <col min="13064" max="13117" width="10.6640625" style="92" customWidth="1"/>
    <col min="13118" max="13286" width="11.5546875" style="92"/>
    <col min="13287" max="13287" width="16.44140625" style="92" customWidth="1"/>
    <col min="13288" max="13294" width="13.5546875" style="92" customWidth="1"/>
    <col min="13295" max="13295" width="16.5546875" style="92" customWidth="1"/>
    <col min="13296" max="13296" width="14.88671875" style="92" customWidth="1"/>
    <col min="13297" max="13303" width="14.5546875" style="92" customWidth="1"/>
    <col min="13304" max="13306" width="13.33203125" style="92" customWidth="1"/>
    <col min="13307" max="13307" width="12.88671875" style="92" customWidth="1"/>
    <col min="13308" max="13311" width="13.33203125" style="92" customWidth="1"/>
    <col min="13312" max="13312" width="14.88671875" style="92" customWidth="1"/>
    <col min="13313" max="13313" width="13.33203125" style="92" customWidth="1"/>
    <col min="13314" max="13317" width="15.33203125" style="92" customWidth="1"/>
    <col min="13318" max="13318" width="19.109375" style="92" customWidth="1"/>
    <col min="13319" max="13319" width="17.6640625" style="92" customWidth="1"/>
    <col min="13320" max="13373" width="10.6640625" style="92" customWidth="1"/>
    <col min="13374" max="13542" width="11.5546875" style="92"/>
    <col min="13543" max="13543" width="16.44140625" style="92" customWidth="1"/>
    <col min="13544" max="13550" width="13.5546875" style="92" customWidth="1"/>
    <col min="13551" max="13551" width="16.5546875" style="92" customWidth="1"/>
    <col min="13552" max="13552" width="14.88671875" style="92" customWidth="1"/>
    <col min="13553" max="13559" width="14.5546875" style="92" customWidth="1"/>
    <col min="13560" max="13562" width="13.33203125" style="92" customWidth="1"/>
    <col min="13563" max="13563" width="12.88671875" style="92" customWidth="1"/>
    <col min="13564" max="13567" width="13.33203125" style="92" customWidth="1"/>
    <col min="13568" max="13568" width="14.88671875" style="92" customWidth="1"/>
    <col min="13569" max="13569" width="13.33203125" style="92" customWidth="1"/>
    <col min="13570" max="13573" width="15.33203125" style="92" customWidth="1"/>
    <col min="13574" max="13574" width="19.109375" style="92" customWidth="1"/>
    <col min="13575" max="13575" width="17.6640625" style="92" customWidth="1"/>
    <col min="13576" max="13629" width="10.6640625" style="92" customWidth="1"/>
    <col min="13630" max="13798" width="11.5546875" style="92"/>
    <col min="13799" max="13799" width="16.44140625" style="92" customWidth="1"/>
    <col min="13800" max="13806" width="13.5546875" style="92" customWidth="1"/>
    <col min="13807" max="13807" width="16.5546875" style="92" customWidth="1"/>
    <col min="13808" max="13808" width="14.88671875" style="92" customWidth="1"/>
    <col min="13809" max="13815" width="14.5546875" style="92" customWidth="1"/>
    <col min="13816" max="13818" width="13.33203125" style="92" customWidth="1"/>
    <col min="13819" max="13819" width="12.88671875" style="92" customWidth="1"/>
    <col min="13820" max="13823" width="13.33203125" style="92" customWidth="1"/>
    <col min="13824" max="13824" width="14.88671875" style="92" customWidth="1"/>
    <col min="13825" max="13825" width="13.33203125" style="92" customWidth="1"/>
    <col min="13826" max="13829" width="15.33203125" style="92" customWidth="1"/>
    <col min="13830" max="13830" width="19.109375" style="92" customWidth="1"/>
    <col min="13831" max="13831" width="17.6640625" style="92" customWidth="1"/>
    <col min="13832" max="13885" width="10.6640625" style="92" customWidth="1"/>
    <col min="13886" max="14054" width="11.5546875" style="92"/>
    <col min="14055" max="14055" width="16.44140625" style="92" customWidth="1"/>
    <col min="14056" max="14062" width="13.5546875" style="92" customWidth="1"/>
    <col min="14063" max="14063" width="16.5546875" style="92" customWidth="1"/>
    <col min="14064" max="14064" width="14.88671875" style="92" customWidth="1"/>
    <col min="14065" max="14071" width="14.5546875" style="92" customWidth="1"/>
    <col min="14072" max="14074" width="13.33203125" style="92" customWidth="1"/>
    <col min="14075" max="14075" width="12.88671875" style="92" customWidth="1"/>
    <col min="14076" max="14079" width="13.33203125" style="92" customWidth="1"/>
    <col min="14080" max="14080" width="14.88671875" style="92" customWidth="1"/>
    <col min="14081" max="14081" width="13.33203125" style="92" customWidth="1"/>
    <col min="14082" max="14085" width="15.33203125" style="92" customWidth="1"/>
    <col min="14086" max="14086" width="19.109375" style="92" customWidth="1"/>
    <col min="14087" max="14087" width="17.6640625" style="92" customWidth="1"/>
    <col min="14088" max="14141" width="10.6640625" style="92" customWidth="1"/>
    <col min="14142" max="14310" width="11.5546875" style="92"/>
    <col min="14311" max="14311" width="16.44140625" style="92" customWidth="1"/>
    <col min="14312" max="14318" width="13.5546875" style="92" customWidth="1"/>
    <col min="14319" max="14319" width="16.5546875" style="92" customWidth="1"/>
    <col min="14320" max="14320" width="14.88671875" style="92" customWidth="1"/>
    <col min="14321" max="14327" width="14.5546875" style="92" customWidth="1"/>
    <col min="14328" max="14330" width="13.33203125" style="92" customWidth="1"/>
    <col min="14331" max="14331" width="12.88671875" style="92" customWidth="1"/>
    <col min="14332" max="14335" width="13.33203125" style="92" customWidth="1"/>
    <col min="14336" max="14336" width="14.88671875" style="92" customWidth="1"/>
    <col min="14337" max="14337" width="13.33203125" style="92" customWidth="1"/>
    <col min="14338" max="14341" width="15.33203125" style="92" customWidth="1"/>
    <col min="14342" max="14342" width="19.109375" style="92" customWidth="1"/>
    <col min="14343" max="14343" width="17.6640625" style="92" customWidth="1"/>
    <col min="14344" max="14397" width="10.6640625" style="92" customWidth="1"/>
    <col min="14398" max="14566" width="11.5546875" style="92"/>
    <col min="14567" max="14567" width="16.44140625" style="92" customWidth="1"/>
    <col min="14568" max="14574" width="13.5546875" style="92" customWidth="1"/>
    <col min="14575" max="14575" width="16.5546875" style="92" customWidth="1"/>
    <col min="14576" max="14576" width="14.88671875" style="92" customWidth="1"/>
    <col min="14577" max="14583" width="14.5546875" style="92" customWidth="1"/>
    <col min="14584" max="14586" width="13.33203125" style="92" customWidth="1"/>
    <col min="14587" max="14587" width="12.88671875" style="92" customWidth="1"/>
    <col min="14588" max="14591" width="13.33203125" style="92" customWidth="1"/>
    <col min="14592" max="14592" width="14.88671875" style="92" customWidth="1"/>
    <col min="14593" max="14593" width="13.33203125" style="92" customWidth="1"/>
    <col min="14594" max="14597" width="15.33203125" style="92" customWidth="1"/>
    <col min="14598" max="14598" width="19.109375" style="92" customWidth="1"/>
    <col min="14599" max="14599" width="17.6640625" style="92" customWidth="1"/>
    <col min="14600" max="14653" width="10.6640625" style="92" customWidth="1"/>
    <col min="14654" max="14822" width="11.5546875" style="92"/>
    <col min="14823" max="14823" width="16.44140625" style="92" customWidth="1"/>
    <col min="14824" max="14830" width="13.5546875" style="92" customWidth="1"/>
    <col min="14831" max="14831" width="16.5546875" style="92" customWidth="1"/>
    <col min="14832" max="14832" width="14.88671875" style="92" customWidth="1"/>
    <col min="14833" max="14839" width="14.5546875" style="92" customWidth="1"/>
    <col min="14840" max="14842" width="13.33203125" style="92" customWidth="1"/>
    <col min="14843" max="14843" width="12.88671875" style="92" customWidth="1"/>
    <col min="14844" max="14847" width="13.33203125" style="92" customWidth="1"/>
    <col min="14848" max="14848" width="14.88671875" style="92" customWidth="1"/>
    <col min="14849" max="14849" width="13.33203125" style="92" customWidth="1"/>
    <col min="14850" max="14853" width="15.33203125" style="92" customWidth="1"/>
    <col min="14854" max="14854" width="19.109375" style="92" customWidth="1"/>
    <col min="14855" max="14855" width="17.6640625" style="92" customWidth="1"/>
    <col min="14856" max="14909" width="10.6640625" style="92" customWidth="1"/>
    <col min="14910" max="15078" width="11.5546875" style="92"/>
    <col min="15079" max="15079" width="16.44140625" style="92" customWidth="1"/>
    <col min="15080" max="15086" width="13.5546875" style="92" customWidth="1"/>
    <col min="15087" max="15087" width="16.5546875" style="92" customWidth="1"/>
    <col min="15088" max="15088" width="14.88671875" style="92" customWidth="1"/>
    <col min="15089" max="15095" width="14.5546875" style="92" customWidth="1"/>
    <col min="15096" max="15098" width="13.33203125" style="92" customWidth="1"/>
    <col min="15099" max="15099" width="12.88671875" style="92" customWidth="1"/>
    <col min="15100" max="15103" width="13.33203125" style="92" customWidth="1"/>
    <col min="15104" max="15104" width="14.88671875" style="92" customWidth="1"/>
    <col min="15105" max="15105" width="13.33203125" style="92" customWidth="1"/>
    <col min="15106" max="15109" width="15.33203125" style="92" customWidth="1"/>
    <col min="15110" max="15110" width="19.109375" style="92" customWidth="1"/>
    <col min="15111" max="15111" width="17.6640625" style="92" customWidth="1"/>
    <col min="15112" max="15165" width="10.6640625" style="92" customWidth="1"/>
    <col min="15166" max="15334" width="11.5546875" style="92"/>
    <col min="15335" max="15335" width="16.44140625" style="92" customWidth="1"/>
    <col min="15336" max="15342" width="13.5546875" style="92" customWidth="1"/>
    <col min="15343" max="15343" width="16.5546875" style="92" customWidth="1"/>
    <col min="15344" max="15344" width="14.88671875" style="92" customWidth="1"/>
    <col min="15345" max="15351" width="14.5546875" style="92" customWidth="1"/>
    <col min="15352" max="15354" width="13.33203125" style="92" customWidth="1"/>
    <col min="15355" max="15355" width="12.88671875" style="92" customWidth="1"/>
    <col min="15356" max="15359" width="13.33203125" style="92" customWidth="1"/>
    <col min="15360" max="15360" width="14.88671875" style="92" customWidth="1"/>
    <col min="15361" max="15361" width="13.33203125" style="92" customWidth="1"/>
    <col min="15362" max="15365" width="15.33203125" style="92" customWidth="1"/>
    <col min="15366" max="15366" width="19.109375" style="92" customWidth="1"/>
    <col min="15367" max="15367" width="17.6640625" style="92" customWidth="1"/>
    <col min="15368" max="15421" width="10.6640625" style="92" customWidth="1"/>
    <col min="15422" max="15590" width="11.5546875" style="92"/>
    <col min="15591" max="15591" width="16.44140625" style="92" customWidth="1"/>
    <col min="15592" max="15598" width="13.5546875" style="92" customWidth="1"/>
    <col min="15599" max="15599" width="16.5546875" style="92" customWidth="1"/>
    <col min="15600" max="15600" width="14.88671875" style="92" customWidth="1"/>
    <col min="15601" max="15607" width="14.5546875" style="92" customWidth="1"/>
    <col min="15608" max="15610" width="13.33203125" style="92" customWidth="1"/>
    <col min="15611" max="15611" width="12.88671875" style="92" customWidth="1"/>
    <col min="15612" max="15615" width="13.33203125" style="92" customWidth="1"/>
    <col min="15616" max="15616" width="14.88671875" style="92" customWidth="1"/>
    <col min="15617" max="15617" width="13.33203125" style="92" customWidth="1"/>
    <col min="15618" max="15621" width="15.33203125" style="92" customWidth="1"/>
    <col min="15622" max="15622" width="19.109375" style="92" customWidth="1"/>
    <col min="15623" max="15623" width="17.6640625" style="92" customWidth="1"/>
    <col min="15624" max="15677" width="10.6640625" style="92" customWidth="1"/>
    <col min="15678" max="15846" width="11.5546875" style="92"/>
    <col min="15847" max="15847" width="16.44140625" style="92" customWidth="1"/>
    <col min="15848" max="15854" width="13.5546875" style="92" customWidth="1"/>
    <col min="15855" max="15855" width="16.5546875" style="92" customWidth="1"/>
    <col min="15856" max="15856" width="14.88671875" style="92" customWidth="1"/>
    <col min="15857" max="15863" width="14.5546875" style="92" customWidth="1"/>
    <col min="15864" max="15866" width="13.33203125" style="92" customWidth="1"/>
    <col min="15867" max="15867" width="12.88671875" style="92" customWidth="1"/>
    <col min="15868" max="15871" width="13.33203125" style="92" customWidth="1"/>
    <col min="15872" max="15872" width="14.88671875" style="92" customWidth="1"/>
    <col min="15873" max="15873" width="13.33203125" style="92" customWidth="1"/>
    <col min="15874" max="15877" width="15.33203125" style="92" customWidth="1"/>
    <col min="15878" max="15878" width="19.109375" style="92" customWidth="1"/>
    <col min="15879" max="15879" width="17.6640625" style="92" customWidth="1"/>
    <col min="15880" max="15933" width="10.6640625" style="92" customWidth="1"/>
    <col min="15934" max="16102" width="11.5546875" style="92"/>
    <col min="16103" max="16103" width="16.44140625" style="92" customWidth="1"/>
    <col min="16104" max="16110" width="13.5546875" style="92" customWidth="1"/>
    <col min="16111" max="16111" width="16.5546875" style="92" customWidth="1"/>
    <col min="16112" max="16112" width="14.88671875" style="92" customWidth="1"/>
    <col min="16113" max="16119" width="14.5546875" style="92" customWidth="1"/>
    <col min="16120" max="16122" width="13.33203125" style="92" customWidth="1"/>
    <col min="16123" max="16123" width="12.88671875" style="92" customWidth="1"/>
    <col min="16124" max="16127" width="13.33203125" style="92" customWidth="1"/>
    <col min="16128" max="16128" width="14.88671875" style="92" customWidth="1"/>
    <col min="16129" max="16129" width="13.33203125" style="92" customWidth="1"/>
    <col min="16130" max="16133" width="15.33203125" style="92" customWidth="1"/>
    <col min="16134" max="16134" width="19.109375" style="92" customWidth="1"/>
    <col min="16135" max="16135" width="17.6640625" style="92" customWidth="1"/>
    <col min="16136" max="16189" width="10.6640625" style="92" customWidth="1"/>
    <col min="16190" max="16358" width="11.5546875" style="92"/>
    <col min="16359" max="16374" width="11.5546875" style="92" customWidth="1"/>
    <col min="16375" max="16384" width="11.5546875" style="92"/>
  </cols>
  <sheetData>
    <row r="1" spans="1:44" customFormat="1" ht="20.25" customHeight="1" x14ac:dyDescent="0.25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322"/>
    </row>
    <row r="2" spans="1:44" customFormat="1" ht="30.75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322"/>
    </row>
    <row r="3" spans="1:44" customFormat="1" ht="6" customHeight="1" x14ac:dyDescent="0.4">
      <c r="A3" s="479"/>
      <c r="B3" s="102"/>
      <c r="H3" s="130"/>
    </row>
    <row r="4" spans="1:44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44" s="436" customFormat="1" ht="15.6" customHeight="1" x14ac:dyDescent="0.4">
      <c r="A5" s="157" t="s">
        <v>628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435"/>
      <c r="N5" s="435"/>
      <c r="O5" s="435"/>
      <c r="P5" s="435"/>
      <c r="Q5" s="435"/>
      <c r="R5" s="435"/>
      <c r="S5" s="435"/>
      <c r="T5" s="435"/>
    </row>
    <row r="6" spans="1:44" ht="6" customHeight="1" thickBot="1" x14ac:dyDescent="0.3">
      <c r="A6" s="481"/>
      <c r="B6" s="147"/>
      <c r="C6" s="147"/>
      <c r="D6" s="147"/>
      <c r="E6" s="147"/>
      <c r="F6" s="147"/>
      <c r="G6" s="390"/>
      <c r="H6" s="390"/>
      <c r="I6" s="390"/>
      <c r="J6" s="390"/>
      <c r="K6" s="390"/>
      <c r="L6" s="390"/>
      <c r="M6" s="91"/>
      <c r="N6" s="91"/>
      <c r="O6" s="91"/>
      <c r="P6" s="91"/>
      <c r="Q6" s="91"/>
      <c r="R6" s="91"/>
      <c r="S6" s="91"/>
      <c r="T6" s="91"/>
    </row>
    <row r="7" spans="1:44" ht="26.1" customHeight="1" thickBot="1" x14ac:dyDescent="0.3">
      <c r="A7" s="550" t="s">
        <v>41</v>
      </c>
      <c r="B7" s="553" t="s">
        <v>177</v>
      </c>
      <c r="C7" s="553"/>
      <c r="D7" s="553"/>
      <c r="E7" s="553"/>
      <c r="F7" s="553"/>
      <c r="G7" s="553" t="s">
        <v>177</v>
      </c>
      <c r="H7" s="553"/>
      <c r="I7" s="553"/>
      <c r="J7" s="553"/>
      <c r="K7" s="553"/>
      <c r="L7" s="541"/>
    </row>
    <row r="8" spans="1:44" ht="33.9" customHeight="1" thickBot="1" x14ac:dyDescent="0.3">
      <c r="A8" s="551"/>
      <c r="B8" s="520" t="s">
        <v>633</v>
      </c>
      <c r="C8" s="521"/>
      <c r="D8" s="520" t="s">
        <v>634</v>
      </c>
      <c r="E8" s="521"/>
      <c r="F8" s="522" t="s">
        <v>609</v>
      </c>
      <c r="G8" s="520" t="s">
        <v>180</v>
      </c>
      <c r="H8" s="521"/>
      <c r="I8" s="520" t="s">
        <v>610</v>
      </c>
      <c r="J8" s="518"/>
      <c r="K8" s="522" t="s">
        <v>611</v>
      </c>
      <c r="L8" s="529" t="s">
        <v>612</v>
      </c>
    </row>
    <row r="9" spans="1:44" ht="33.9" customHeight="1" thickBot="1" x14ac:dyDescent="0.3">
      <c r="A9" s="551"/>
      <c r="B9" s="149" t="s">
        <v>183</v>
      </c>
      <c r="C9" s="149" t="s">
        <v>182</v>
      </c>
      <c r="D9" s="149" t="s">
        <v>183</v>
      </c>
      <c r="E9" s="149" t="s">
        <v>182</v>
      </c>
      <c r="F9" s="523"/>
      <c r="G9" s="149" t="s">
        <v>183</v>
      </c>
      <c r="H9" s="149" t="s">
        <v>182</v>
      </c>
      <c r="I9" s="149" t="s">
        <v>183</v>
      </c>
      <c r="J9" s="476" t="s">
        <v>182</v>
      </c>
      <c r="K9" s="523"/>
      <c r="L9" s="530"/>
    </row>
    <row r="10" spans="1:44" ht="19.05" customHeight="1" thickBot="1" x14ac:dyDescent="0.3">
      <c r="A10" s="551"/>
      <c r="B10" s="525" t="s">
        <v>540</v>
      </c>
      <c r="C10" s="546"/>
      <c r="D10" s="525" t="s">
        <v>542</v>
      </c>
      <c r="E10" s="546"/>
      <c r="F10" s="523"/>
      <c r="G10" s="525" t="s">
        <v>540</v>
      </c>
      <c r="H10" s="546"/>
      <c r="I10" s="525" t="s">
        <v>542</v>
      </c>
      <c r="J10" s="546"/>
      <c r="K10" s="523"/>
      <c r="L10" s="530"/>
    </row>
    <row r="11" spans="1:44" s="96" customFormat="1" ht="19.95" customHeight="1" thickBot="1" x14ac:dyDescent="0.25">
      <c r="A11" s="552"/>
      <c r="B11" s="452" t="s">
        <v>189</v>
      </c>
      <c r="C11" s="504" t="s">
        <v>186</v>
      </c>
      <c r="D11" s="452" t="s">
        <v>189</v>
      </c>
      <c r="E11" s="504" t="s">
        <v>186</v>
      </c>
      <c r="F11" s="477" t="s">
        <v>186</v>
      </c>
      <c r="G11" s="452" t="s">
        <v>189</v>
      </c>
      <c r="H11" s="478" t="s">
        <v>186</v>
      </c>
      <c r="I11" s="480" t="s">
        <v>189</v>
      </c>
      <c r="J11" s="452" t="s">
        <v>186</v>
      </c>
      <c r="K11" s="478" t="s">
        <v>186</v>
      </c>
      <c r="L11" s="478" t="s">
        <v>186</v>
      </c>
    </row>
    <row r="12" spans="1:44" ht="21" customHeight="1" x14ac:dyDescent="0.25">
      <c r="A12" s="396"/>
      <c r="B12" s="469" t="s">
        <v>580</v>
      </c>
      <c r="C12" s="469" t="s">
        <v>581</v>
      </c>
      <c r="D12" s="469" t="s">
        <v>582</v>
      </c>
      <c r="E12" s="469" t="s">
        <v>583</v>
      </c>
      <c r="F12" s="469" t="s">
        <v>584</v>
      </c>
      <c r="G12" s="469" t="s">
        <v>585</v>
      </c>
      <c r="H12" s="469" t="s">
        <v>586</v>
      </c>
      <c r="I12" s="469" t="s">
        <v>587</v>
      </c>
      <c r="J12" s="469" t="s">
        <v>588</v>
      </c>
      <c r="K12" s="469" t="s">
        <v>589</v>
      </c>
      <c r="L12" s="469" t="s">
        <v>590</v>
      </c>
    </row>
    <row r="13" spans="1:44" ht="22.95" customHeight="1" x14ac:dyDescent="0.25">
      <c r="A13" s="182" t="s">
        <v>6</v>
      </c>
      <c r="B13" s="456">
        <v>1038937.616</v>
      </c>
      <c r="C13" s="456">
        <v>100257479.94400001</v>
      </c>
      <c r="D13" s="456">
        <v>95329.159</v>
      </c>
      <c r="E13" s="456">
        <v>9413754.4512499999</v>
      </c>
      <c r="F13" s="456">
        <f>C13+E13</f>
        <v>109671234.39525001</v>
      </c>
      <c r="G13" s="456">
        <v>83532.698000000004</v>
      </c>
      <c r="H13" s="457">
        <v>8395036.1490000002</v>
      </c>
      <c r="I13" s="458">
        <v>4202.8059999999996</v>
      </c>
      <c r="J13" s="458">
        <v>431838.31649999996</v>
      </c>
      <c r="K13" s="458">
        <f>H13+J13</f>
        <v>8826874.4655000009</v>
      </c>
      <c r="L13" s="458">
        <f>'1.6.1 Tabacos (V) '!F13+'1.6.1 Tabacos (V) '!K13+F13+K13</f>
        <v>126396325.47830001</v>
      </c>
      <c r="M13" s="376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</row>
    <row r="14" spans="1:44" ht="22.95" customHeight="1" x14ac:dyDescent="0.25">
      <c r="A14" s="182" t="s">
        <v>7</v>
      </c>
      <c r="B14" s="456">
        <v>226448.37899999999</v>
      </c>
      <c r="C14" s="456">
        <v>21852268.5735</v>
      </c>
      <c r="D14" s="456">
        <v>22122.54</v>
      </c>
      <c r="E14" s="456">
        <v>2184600.8250000002</v>
      </c>
      <c r="F14" s="456">
        <f t="shared" ref="F14:F27" si="0">C14+E14</f>
        <v>24036869.398499999</v>
      </c>
      <c r="G14" s="456">
        <v>18206.91</v>
      </c>
      <c r="H14" s="457">
        <v>1829794.4550000001</v>
      </c>
      <c r="I14" s="458">
        <v>975.32299999999998</v>
      </c>
      <c r="J14" s="458">
        <v>100214.43824999999</v>
      </c>
      <c r="K14" s="458">
        <f t="shared" ref="K14:K27" si="1">H14+J14</f>
        <v>1930008.89325</v>
      </c>
      <c r="L14" s="458">
        <f>'1.6.1 Tabacos (V) '!F14+'1.6.1 Tabacos (V) '!K14+F14+K14</f>
        <v>27687938.670049999</v>
      </c>
      <c r="M14" s="376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</row>
    <row r="15" spans="1:44" ht="22.95" customHeight="1" x14ac:dyDescent="0.25">
      <c r="A15" s="182" t="s">
        <v>8</v>
      </c>
      <c r="B15" s="456">
        <v>732174.48100000003</v>
      </c>
      <c r="C15" s="456">
        <v>70654837.416500002</v>
      </c>
      <c r="D15" s="456">
        <v>67572.812000000005</v>
      </c>
      <c r="E15" s="456">
        <v>6672815.1850000005</v>
      </c>
      <c r="F15" s="456">
        <f t="shared" si="0"/>
        <v>77327652.601500005</v>
      </c>
      <c r="G15" s="456">
        <v>58868.317999999999</v>
      </c>
      <c r="H15" s="457">
        <v>5916265.9589999998</v>
      </c>
      <c r="I15" s="458">
        <v>2979.1030000000001</v>
      </c>
      <c r="J15" s="458">
        <v>306102.83325000003</v>
      </c>
      <c r="K15" s="458">
        <f t="shared" si="1"/>
        <v>6222368.7922499999</v>
      </c>
      <c r="L15" s="458">
        <f>'1.6.1 Tabacos (V) '!F15+'1.6.1 Tabacos (V) '!K15+F15+K15</f>
        <v>89108719.999949992</v>
      </c>
      <c r="M15" s="376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</row>
    <row r="16" spans="1:44" ht="22.95" customHeight="1" x14ac:dyDescent="0.25">
      <c r="A16" s="182" t="s">
        <v>9</v>
      </c>
      <c r="B16" s="456">
        <v>93440.27</v>
      </c>
      <c r="C16" s="456">
        <v>9016986.0549999997</v>
      </c>
      <c r="D16" s="456">
        <v>8638.0789999999997</v>
      </c>
      <c r="E16" s="456">
        <v>853010.30125000002</v>
      </c>
      <c r="F16" s="456">
        <f t="shared" si="0"/>
        <v>9869996.3562499993</v>
      </c>
      <c r="G16" s="456">
        <v>7512.7879999999996</v>
      </c>
      <c r="H16" s="457">
        <v>755035.1939999999</v>
      </c>
      <c r="I16" s="458">
        <v>380.83</v>
      </c>
      <c r="J16" s="458">
        <v>39130.282500000001</v>
      </c>
      <c r="K16" s="458">
        <f t="shared" si="1"/>
        <v>794165.47649999987</v>
      </c>
      <c r="L16" s="458">
        <f>'1.6.1 Tabacos (V) '!F16+'1.6.1 Tabacos (V) '!K16+F16+K16</f>
        <v>11372212.916699998</v>
      </c>
      <c r="M16" s="376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</row>
    <row r="17" spans="1:44" ht="22.95" customHeight="1" x14ac:dyDescent="0.25">
      <c r="A17" s="183" t="s">
        <v>10</v>
      </c>
      <c r="B17" s="456">
        <v>53990.76</v>
      </c>
      <c r="C17" s="456">
        <v>5210108.34</v>
      </c>
      <c r="D17" s="456">
        <v>5000.0519999999997</v>
      </c>
      <c r="E17" s="456">
        <v>493755.13499999995</v>
      </c>
      <c r="F17" s="456">
        <f t="shared" si="0"/>
        <v>5703863.4749999996</v>
      </c>
      <c r="G17" s="456">
        <v>4340.9669999999996</v>
      </c>
      <c r="H17" s="457">
        <v>436267.18349999998</v>
      </c>
      <c r="I17" s="458">
        <v>220.43899999999999</v>
      </c>
      <c r="J17" s="458">
        <v>22650.107250000001</v>
      </c>
      <c r="K17" s="458">
        <f t="shared" si="1"/>
        <v>458917.29074999999</v>
      </c>
      <c r="L17" s="458">
        <f>'1.6.1 Tabacos (V) '!F17+'1.6.1 Tabacos (V) '!K17+F17+K17</f>
        <v>6572414.7747499989</v>
      </c>
      <c r="M17" s="376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</row>
    <row r="18" spans="1:44" ht="22.95" customHeight="1" x14ac:dyDescent="0.25">
      <c r="A18" s="183" t="s">
        <v>11</v>
      </c>
      <c r="B18" s="456">
        <v>23136.906999999999</v>
      </c>
      <c r="C18" s="456">
        <v>2232711.5255</v>
      </c>
      <c r="D18" s="456">
        <v>2213.19</v>
      </c>
      <c r="E18" s="456">
        <v>218552.51250000001</v>
      </c>
      <c r="F18" s="456">
        <f t="shared" si="0"/>
        <v>2451264.0380000002</v>
      </c>
      <c r="G18" s="456">
        <v>1860.2539999999999</v>
      </c>
      <c r="H18" s="457">
        <v>186955.527</v>
      </c>
      <c r="I18" s="458">
        <v>97.573999999999998</v>
      </c>
      <c r="J18" s="458">
        <v>10025.728499999999</v>
      </c>
      <c r="K18" s="458">
        <f t="shared" si="1"/>
        <v>196981.2555</v>
      </c>
      <c r="L18" s="458">
        <f>'1.6.1 Tabacos (V) '!F18+'1.6.1 Tabacos (V) '!K18+F18+K18</f>
        <v>2823923.8066000002</v>
      </c>
      <c r="M18" s="376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</row>
    <row r="19" spans="1:44" ht="22.95" customHeight="1" x14ac:dyDescent="0.25">
      <c r="A19" s="182" t="s">
        <v>12</v>
      </c>
      <c r="B19" s="456">
        <v>140745.78899999999</v>
      </c>
      <c r="C19" s="456">
        <v>13581968.638499999</v>
      </c>
      <c r="D19" s="456">
        <v>12764.992</v>
      </c>
      <c r="E19" s="456">
        <v>1260542.96</v>
      </c>
      <c r="F19" s="456">
        <f t="shared" si="0"/>
        <v>14842511.598499998</v>
      </c>
      <c r="G19" s="456">
        <v>11316.248</v>
      </c>
      <c r="H19" s="457">
        <v>1137282.9239999999</v>
      </c>
      <c r="I19" s="458">
        <v>562.774</v>
      </c>
      <c r="J19" s="458">
        <v>57825.0285</v>
      </c>
      <c r="K19" s="458">
        <f t="shared" si="1"/>
        <v>1195107.9524999999</v>
      </c>
      <c r="L19" s="458">
        <f>'1.6.1 Tabacos (V) '!F19+'1.6.1 Tabacos (V) '!K19+F19+K19</f>
        <v>17105500.875449996</v>
      </c>
      <c r="M19" s="376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</row>
    <row r="20" spans="1:44" ht="22.95" customHeight="1" x14ac:dyDescent="0.25">
      <c r="A20" s="162" t="s">
        <v>13</v>
      </c>
      <c r="B20" s="456">
        <v>737116.45299999998</v>
      </c>
      <c r="C20" s="456">
        <v>71131737.714499995</v>
      </c>
      <c r="D20" s="456">
        <v>63259.495000000003</v>
      </c>
      <c r="E20" s="456">
        <v>6246875.1312500006</v>
      </c>
      <c r="F20" s="456">
        <f t="shared" si="0"/>
        <v>77378612.845749989</v>
      </c>
      <c r="G20" s="456">
        <v>59265.661999999997</v>
      </c>
      <c r="H20" s="457">
        <v>5956199.0309999995</v>
      </c>
      <c r="I20" s="458">
        <v>2788.9409999999998</v>
      </c>
      <c r="J20" s="458">
        <v>286563.68774999998</v>
      </c>
      <c r="K20" s="458">
        <f t="shared" si="1"/>
        <v>6242762.7187499991</v>
      </c>
      <c r="L20" s="458">
        <f>'1.6.1 Tabacos (V) '!F20+'1.6.1 Tabacos (V) '!K20+F20+K20</f>
        <v>89210797.831899986</v>
      </c>
      <c r="M20" s="376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</row>
    <row r="21" spans="1:44" ht="22.95" customHeight="1" x14ac:dyDescent="0.25">
      <c r="A21" s="184" t="s">
        <v>14</v>
      </c>
      <c r="B21" s="456">
        <v>130704.466</v>
      </c>
      <c r="C21" s="456">
        <v>12612980.969000001</v>
      </c>
      <c r="D21" s="456">
        <v>12149.361999999999</v>
      </c>
      <c r="E21" s="456">
        <v>1199749.4974999998</v>
      </c>
      <c r="F21" s="456">
        <f t="shared" si="0"/>
        <v>13812730.466500001</v>
      </c>
      <c r="G21" s="456">
        <v>10508.905000000001</v>
      </c>
      <c r="H21" s="457">
        <v>1056144.9525000001</v>
      </c>
      <c r="I21" s="458">
        <v>535.63300000000004</v>
      </c>
      <c r="J21" s="458">
        <v>55036.290750000007</v>
      </c>
      <c r="K21" s="458">
        <f t="shared" si="1"/>
        <v>1111181.2432500001</v>
      </c>
      <c r="L21" s="458">
        <f>'1.6.1 Tabacos (V) '!F21+'1.6.1 Tabacos (V) '!K21+F21+K21</f>
        <v>15914608.9186</v>
      </c>
      <c r="M21" s="376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</row>
    <row r="22" spans="1:44" ht="22.95" customHeight="1" x14ac:dyDescent="0.25">
      <c r="A22" s="182" t="s">
        <v>15</v>
      </c>
      <c r="B22" s="456">
        <v>196167.13200000001</v>
      </c>
      <c r="C22" s="456">
        <v>18930128.238000002</v>
      </c>
      <c r="D22" s="456">
        <v>18580.311000000002</v>
      </c>
      <c r="E22" s="456">
        <v>1834805.7112500002</v>
      </c>
      <c r="F22" s="456">
        <f t="shared" si="0"/>
        <v>20764933.949250001</v>
      </c>
      <c r="G22" s="456">
        <v>15772.236000000001</v>
      </c>
      <c r="H22" s="457">
        <v>1585109.7180000001</v>
      </c>
      <c r="I22" s="458">
        <v>819.15599999999995</v>
      </c>
      <c r="J22" s="458">
        <v>84168.278999999995</v>
      </c>
      <c r="K22" s="458">
        <f t="shared" si="1"/>
        <v>1669277.9970000002</v>
      </c>
      <c r="L22" s="458">
        <f>'1.6.1 Tabacos (V) '!F22+'1.6.1 Tabacos (V) '!K22+F22+K22</f>
        <v>23920050.593800001</v>
      </c>
      <c r="M22" s="376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</row>
    <row r="23" spans="1:44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7"/>
      <c r="I23" s="458"/>
      <c r="J23" s="458"/>
      <c r="K23" s="458"/>
      <c r="L23" s="458"/>
      <c r="M23" s="376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</row>
    <row r="24" spans="1:44" ht="22.95" customHeight="1" x14ac:dyDescent="0.25">
      <c r="A24" s="182" t="s">
        <v>17</v>
      </c>
      <c r="B24" s="456">
        <v>97783.775999999998</v>
      </c>
      <c r="C24" s="456">
        <v>9436134.3839999996</v>
      </c>
      <c r="D24" s="456">
        <v>8765.982</v>
      </c>
      <c r="E24" s="456">
        <v>865640.72250000003</v>
      </c>
      <c r="F24" s="456">
        <f t="shared" si="0"/>
        <v>10301775.1065</v>
      </c>
      <c r="G24" s="456">
        <v>7862.0140000000001</v>
      </c>
      <c r="H24" s="457">
        <v>790132.40700000001</v>
      </c>
      <c r="I24" s="458">
        <v>386.46899999999999</v>
      </c>
      <c r="J24" s="458">
        <v>39709.689749999998</v>
      </c>
      <c r="K24" s="458">
        <f t="shared" si="1"/>
        <v>829842.09675000003</v>
      </c>
      <c r="L24" s="458">
        <f>'1.6.1 Tabacos (V) '!F24+'1.6.1 Tabacos (V) '!K24+F24+K24</f>
        <v>11870549.86595</v>
      </c>
      <c r="M24" s="376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</row>
    <row r="25" spans="1:44" ht="22.95" customHeight="1" x14ac:dyDescent="0.25">
      <c r="A25" s="183" t="s">
        <v>18</v>
      </c>
      <c r="B25" s="456">
        <v>257394.905</v>
      </c>
      <c r="C25" s="456">
        <v>24838608.3325</v>
      </c>
      <c r="D25" s="456">
        <v>14797.73</v>
      </c>
      <c r="E25" s="456">
        <v>1461275.8374999999</v>
      </c>
      <c r="F25" s="456">
        <f t="shared" si="0"/>
        <v>26299884.169999998</v>
      </c>
      <c r="G25" s="456">
        <v>20695.074000000001</v>
      </c>
      <c r="H25" s="457">
        <v>2079854.9370000002</v>
      </c>
      <c r="I25" s="458">
        <v>652.39200000000005</v>
      </c>
      <c r="J25" s="458">
        <v>67033.278000000006</v>
      </c>
      <c r="K25" s="458">
        <f t="shared" si="1"/>
        <v>2146888.2150000003</v>
      </c>
      <c r="L25" s="458">
        <f>'1.6.1 Tabacos (V) '!F25+'1.6.1 Tabacos (V) '!K25+F25+K25</f>
        <v>30386112.156599998</v>
      </c>
      <c r="M25" s="376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</row>
    <row r="26" spans="1:44" ht="22.95" customHeight="1" x14ac:dyDescent="0.25">
      <c r="A26" s="182" t="s">
        <v>19</v>
      </c>
      <c r="B26" s="456">
        <v>528407.78700000001</v>
      </c>
      <c r="C26" s="456">
        <v>50991351.445500001</v>
      </c>
      <c r="D26" s="456">
        <v>51763.362000000001</v>
      </c>
      <c r="E26" s="456">
        <v>5111631.9975000005</v>
      </c>
      <c r="F26" s="456">
        <f t="shared" si="0"/>
        <v>56102983.443000004</v>
      </c>
      <c r="G26" s="456">
        <v>42485.061000000002</v>
      </c>
      <c r="H26" s="457">
        <v>4269748.6305</v>
      </c>
      <c r="I26" s="458">
        <v>2282.107</v>
      </c>
      <c r="J26" s="458">
        <v>234486.49424999999</v>
      </c>
      <c r="K26" s="458">
        <f t="shared" si="1"/>
        <v>4504235.1247499995</v>
      </c>
      <c r="L26" s="458">
        <f>'1.6.1 Tabacos (V) '!F26+'1.6.1 Tabacos (V) '!K26+F26+K26</f>
        <v>64633171.586300001</v>
      </c>
      <c r="M26" s="376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</row>
    <row r="27" spans="1:44" ht="22.95" customHeight="1" x14ac:dyDescent="0.25">
      <c r="A27" s="378" t="s">
        <v>20</v>
      </c>
      <c r="B27" s="459">
        <v>208232.45499999999</v>
      </c>
      <c r="C27" s="459">
        <v>20094431.907499999</v>
      </c>
      <c r="D27" s="459">
        <v>19749.392</v>
      </c>
      <c r="E27" s="459">
        <v>1950252.46</v>
      </c>
      <c r="F27" s="459">
        <f t="shared" si="0"/>
        <v>22044684.3675</v>
      </c>
      <c r="G27" s="459">
        <v>16742.312999999998</v>
      </c>
      <c r="H27" s="457">
        <v>1682602.4564999999</v>
      </c>
      <c r="I27" s="458">
        <v>870.69799999999998</v>
      </c>
      <c r="J27" s="458">
        <v>89464.219499999992</v>
      </c>
      <c r="K27" s="458">
        <f t="shared" si="1"/>
        <v>1772066.6759999997</v>
      </c>
      <c r="L27" s="458">
        <f>'1.6.1 Tabacos (V) '!F27+'1.6.1 Tabacos (V) '!K27+F27+K27</f>
        <v>25396673.486249998</v>
      </c>
      <c r="M27" s="376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</row>
    <row r="28" spans="1:44" ht="22.95" customHeight="1" x14ac:dyDescent="0.25">
      <c r="A28" s="409" t="s">
        <v>69</v>
      </c>
      <c r="B28" s="460">
        <f t="shared" ref="B28:L28" si="2">SUM(B13:B27)</f>
        <v>4464681.1760000009</v>
      </c>
      <c r="C28" s="460">
        <f t="shared" si="2"/>
        <v>430841733.48399997</v>
      </c>
      <c r="D28" s="460">
        <f t="shared" si="2"/>
        <v>402706.45800000004</v>
      </c>
      <c r="E28" s="460">
        <f t="shared" si="2"/>
        <v>39767262.727499999</v>
      </c>
      <c r="F28" s="460">
        <f t="shared" si="2"/>
        <v>470608996.21149999</v>
      </c>
      <c r="G28" s="460">
        <f t="shared" si="2"/>
        <v>358969.44800000003</v>
      </c>
      <c r="H28" s="460">
        <f t="shared" si="2"/>
        <v>36076429.523999996</v>
      </c>
      <c r="I28" s="460">
        <f t="shared" si="2"/>
        <v>17754.244999999999</v>
      </c>
      <c r="J28" s="460">
        <f t="shared" si="2"/>
        <v>1824248.6737499996</v>
      </c>
      <c r="K28" s="460">
        <f t="shared" si="2"/>
        <v>37900678.197750002</v>
      </c>
      <c r="L28" s="460">
        <f t="shared" si="2"/>
        <v>542399000.9612</v>
      </c>
      <c r="M28" s="376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</row>
    <row r="29" spans="1:44" x14ac:dyDescent="0.25">
      <c r="A29" s="377"/>
      <c r="M29" s="377"/>
    </row>
    <row r="30" spans="1:44" ht="99.6" customHeight="1" x14ac:dyDescent="0.25">
      <c r="M30" s="377"/>
    </row>
  </sheetData>
  <sheetProtection algorithmName="SHA-512" hashValue="fx7fTLIZIHbyr9Bs0Beq/spVI7c/1xFDYVQWTR573SP9l/Z1mXD6tbN7+HX2O+yglsdNNWuCBMlP/cfX1EZ77Q==" saltValue="74QgGuEHsPfl9SHxOnkHxQ==" spinCount="100000" sheet="1" objects="1" scenarios="1"/>
  <mergeCells count="14">
    <mergeCell ref="A1:I2"/>
    <mergeCell ref="F8:F10"/>
    <mergeCell ref="G8:H8"/>
    <mergeCell ref="A7:A11"/>
    <mergeCell ref="B7:L7"/>
    <mergeCell ref="B8:C8"/>
    <mergeCell ref="B10:C10"/>
    <mergeCell ref="D10:E10"/>
    <mergeCell ref="D8:E8"/>
    <mergeCell ref="I8:J8"/>
    <mergeCell ref="K8:K10"/>
    <mergeCell ref="L8:L10"/>
    <mergeCell ref="G10:H10"/>
    <mergeCell ref="I10:J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L12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10" width="13.77734375" style="92" customWidth="1"/>
    <col min="11" max="11" width="15.5546875" style="92" customWidth="1"/>
    <col min="12" max="12" width="13.77734375" style="92" customWidth="1"/>
    <col min="13" max="13" width="23" style="92" customWidth="1"/>
    <col min="14" max="14" width="15.5546875" style="92" customWidth="1"/>
    <col min="15" max="65" width="10.6640625" style="92" customWidth="1"/>
    <col min="66" max="234" width="11.5546875" style="92"/>
    <col min="235" max="235" width="16.44140625" style="92" customWidth="1"/>
    <col min="236" max="242" width="13.5546875" style="92" customWidth="1"/>
    <col min="243" max="243" width="16.5546875" style="92" customWidth="1"/>
    <col min="244" max="244" width="14.88671875" style="92" customWidth="1"/>
    <col min="245" max="251" width="14.5546875" style="92" customWidth="1"/>
    <col min="252" max="254" width="13.33203125" style="92" customWidth="1"/>
    <col min="255" max="255" width="12.88671875" style="92" customWidth="1"/>
    <col min="256" max="259" width="13.33203125" style="92" customWidth="1"/>
    <col min="260" max="260" width="14.88671875" style="92" customWidth="1"/>
    <col min="261" max="261" width="13.33203125" style="92" customWidth="1"/>
    <col min="262" max="265" width="15.33203125" style="92" customWidth="1"/>
    <col min="266" max="266" width="19.109375" style="92" customWidth="1"/>
    <col min="267" max="267" width="17.6640625" style="92" customWidth="1"/>
    <col min="268" max="321" width="10.6640625" style="92" customWidth="1"/>
    <col min="322" max="490" width="11.5546875" style="92"/>
    <col min="491" max="491" width="16.44140625" style="92" customWidth="1"/>
    <col min="492" max="498" width="13.5546875" style="92" customWidth="1"/>
    <col min="499" max="499" width="16.5546875" style="92" customWidth="1"/>
    <col min="500" max="500" width="14.88671875" style="92" customWidth="1"/>
    <col min="501" max="507" width="14.5546875" style="92" customWidth="1"/>
    <col min="508" max="510" width="13.33203125" style="92" customWidth="1"/>
    <col min="511" max="511" width="12.88671875" style="92" customWidth="1"/>
    <col min="512" max="515" width="13.33203125" style="92" customWidth="1"/>
    <col min="516" max="516" width="14.88671875" style="92" customWidth="1"/>
    <col min="517" max="517" width="13.33203125" style="92" customWidth="1"/>
    <col min="518" max="521" width="15.33203125" style="92" customWidth="1"/>
    <col min="522" max="522" width="19.109375" style="92" customWidth="1"/>
    <col min="523" max="523" width="17.6640625" style="92" customWidth="1"/>
    <col min="524" max="577" width="10.6640625" style="92" customWidth="1"/>
    <col min="578" max="746" width="11.5546875" style="92"/>
    <col min="747" max="747" width="16.44140625" style="92" customWidth="1"/>
    <col min="748" max="754" width="13.5546875" style="92" customWidth="1"/>
    <col min="755" max="755" width="16.5546875" style="92" customWidth="1"/>
    <col min="756" max="756" width="14.88671875" style="92" customWidth="1"/>
    <col min="757" max="763" width="14.5546875" style="92" customWidth="1"/>
    <col min="764" max="766" width="13.33203125" style="92" customWidth="1"/>
    <col min="767" max="767" width="12.88671875" style="92" customWidth="1"/>
    <col min="768" max="771" width="13.33203125" style="92" customWidth="1"/>
    <col min="772" max="772" width="14.88671875" style="92" customWidth="1"/>
    <col min="773" max="773" width="13.33203125" style="92" customWidth="1"/>
    <col min="774" max="777" width="15.33203125" style="92" customWidth="1"/>
    <col min="778" max="778" width="19.109375" style="92" customWidth="1"/>
    <col min="779" max="779" width="17.6640625" style="92" customWidth="1"/>
    <col min="780" max="833" width="10.6640625" style="92" customWidth="1"/>
    <col min="834" max="1002" width="11.5546875" style="92"/>
    <col min="1003" max="1003" width="16.44140625" style="92" customWidth="1"/>
    <col min="1004" max="1010" width="13.5546875" style="92" customWidth="1"/>
    <col min="1011" max="1011" width="16.5546875" style="92" customWidth="1"/>
    <col min="1012" max="1012" width="14.88671875" style="92" customWidth="1"/>
    <col min="1013" max="1019" width="14.5546875" style="92" customWidth="1"/>
    <col min="1020" max="1022" width="13.33203125" style="92" customWidth="1"/>
    <col min="1023" max="1023" width="12.88671875" style="92" customWidth="1"/>
    <col min="1024" max="1027" width="13.33203125" style="92" customWidth="1"/>
    <col min="1028" max="1028" width="14.88671875" style="92" customWidth="1"/>
    <col min="1029" max="1029" width="13.33203125" style="92" customWidth="1"/>
    <col min="1030" max="1033" width="15.33203125" style="92" customWidth="1"/>
    <col min="1034" max="1034" width="19.109375" style="92" customWidth="1"/>
    <col min="1035" max="1035" width="17.6640625" style="92" customWidth="1"/>
    <col min="1036" max="1089" width="10.6640625" style="92" customWidth="1"/>
    <col min="1090" max="1258" width="11.5546875" style="92"/>
    <col min="1259" max="1259" width="16.44140625" style="92" customWidth="1"/>
    <col min="1260" max="1266" width="13.5546875" style="92" customWidth="1"/>
    <col min="1267" max="1267" width="16.5546875" style="92" customWidth="1"/>
    <col min="1268" max="1268" width="14.88671875" style="92" customWidth="1"/>
    <col min="1269" max="1275" width="14.5546875" style="92" customWidth="1"/>
    <col min="1276" max="1278" width="13.33203125" style="92" customWidth="1"/>
    <col min="1279" max="1279" width="12.88671875" style="92" customWidth="1"/>
    <col min="1280" max="1283" width="13.33203125" style="92" customWidth="1"/>
    <col min="1284" max="1284" width="14.88671875" style="92" customWidth="1"/>
    <col min="1285" max="1285" width="13.33203125" style="92" customWidth="1"/>
    <col min="1286" max="1289" width="15.33203125" style="92" customWidth="1"/>
    <col min="1290" max="1290" width="19.109375" style="92" customWidth="1"/>
    <col min="1291" max="1291" width="17.6640625" style="92" customWidth="1"/>
    <col min="1292" max="1345" width="10.6640625" style="92" customWidth="1"/>
    <col min="1346" max="1514" width="11.5546875" style="92"/>
    <col min="1515" max="1515" width="16.44140625" style="92" customWidth="1"/>
    <col min="1516" max="1522" width="13.5546875" style="92" customWidth="1"/>
    <col min="1523" max="1523" width="16.5546875" style="92" customWidth="1"/>
    <col min="1524" max="1524" width="14.88671875" style="92" customWidth="1"/>
    <col min="1525" max="1531" width="14.5546875" style="92" customWidth="1"/>
    <col min="1532" max="1534" width="13.33203125" style="92" customWidth="1"/>
    <col min="1535" max="1535" width="12.88671875" style="92" customWidth="1"/>
    <col min="1536" max="1539" width="13.33203125" style="92" customWidth="1"/>
    <col min="1540" max="1540" width="14.88671875" style="92" customWidth="1"/>
    <col min="1541" max="1541" width="13.33203125" style="92" customWidth="1"/>
    <col min="1542" max="1545" width="15.33203125" style="92" customWidth="1"/>
    <col min="1546" max="1546" width="19.109375" style="92" customWidth="1"/>
    <col min="1547" max="1547" width="17.6640625" style="92" customWidth="1"/>
    <col min="1548" max="1601" width="10.6640625" style="92" customWidth="1"/>
    <col min="1602" max="1770" width="11.5546875" style="92"/>
    <col min="1771" max="1771" width="16.44140625" style="92" customWidth="1"/>
    <col min="1772" max="1778" width="13.5546875" style="92" customWidth="1"/>
    <col min="1779" max="1779" width="16.5546875" style="92" customWidth="1"/>
    <col min="1780" max="1780" width="14.88671875" style="92" customWidth="1"/>
    <col min="1781" max="1787" width="14.5546875" style="92" customWidth="1"/>
    <col min="1788" max="1790" width="13.33203125" style="92" customWidth="1"/>
    <col min="1791" max="1791" width="12.88671875" style="92" customWidth="1"/>
    <col min="1792" max="1795" width="13.33203125" style="92" customWidth="1"/>
    <col min="1796" max="1796" width="14.88671875" style="92" customWidth="1"/>
    <col min="1797" max="1797" width="13.33203125" style="92" customWidth="1"/>
    <col min="1798" max="1801" width="15.33203125" style="92" customWidth="1"/>
    <col min="1802" max="1802" width="19.109375" style="92" customWidth="1"/>
    <col min="1803" max="1803" width="17.6640625" style="92" customWidth="1"/>
    <col min="1804" max="1857" width="10.6640625" style="92" customWidth="1"/>
    <col min="1858" max="2026" width="11.5546875" style="92"/>
    <col min="2027" max="2027" width="16.44140625" style="92" customWidth="1"/>
    <col min="2028" max="2034" width="13.5546875" style="92" customWidth="1"/>
    <col min="2035" max="2035" width="16.5546875" style="92" customWidth="1"/>
    <col min="2036" max="2036" width="14.88671875" style="92" customWidth="1"/>
    <col min="2037" max="2043" width="14.5546875" style="92" customWidth="1"/>
    <col min="2044" max="2046" width="13.33203125" style="92" customWidth="1"/>
    <col min="2047" max="2047" width="12.88671875" style="92" customWidth="1"/>
    <col min="2048" max="2051" width="13.33203125" style="92" customWidth="1"/>
    <col min="2052" max="2052" width="14.88671875" style="92" customWidth="1"/>
    <col min="2053" max="2053" width="13.33203125" style="92" customWidth="1"/>
    <col min="2054" max="2057" width="15.33203125" style="92" customWidth="1"/>
    <col min="2058" max="2058" width="19.109375" style="92" customWidth="1"/>
    <col min="2059" max="2059" width="17.6640625" style="92" customWidth="1"/>
    <col min="2060" max="2113" width="10.6640625" style="92" customWidth="1"/>
    <col min="2114" max="2282" width="11.5546875" style="92"/>
    <col min="2283" max="2283" width="16.44140625" style="92" customWidth="1"/>
    <col min="2284" max="2290" width="13.5546875" style="92" customWidth="1"/>
    <col min="2291" max="2291" width="16.5546875" style="92" customWidth="1"/>
    <col min="2292" max="2292" width="14.88671875" style="92" customWidth="1"/>
    <col min="2293" max="2299" width="14.5546875" style="92" customWidth="1"/>
    <col min="2300" max="2302" width="13.33203125" style="92" customWidth="1"/>
    <col min="2303" max="2303" width="12.88671875" style="92" customWidth="1"/>
    <col min="2304" max="2307" width="13.33203125" style="92" customWidth="1"/>
    <col min="2308" max="2308" width="14.88671875" style="92" customWidth="1"/>
    <col min="2309" max="2309" width="13.33203125" style="92" customWidth="1"/>
    <col min="2310" max="2313" width="15.33203125" style="92" customWidth="1"/>
    <col min="2314" max="2314" width="19.109375" style="92" customWidth="1"/>
    <col min="2315" max="2315" width="17.6640625" style="92" customWidth="1"/>
    <col min="2316" max="2369" width="10.6640625" style="92" customWidth="1"/>
    <col min="2370" max="2538" width="11.5546875" style="92"/>
    <col min="2539" max="2539" width="16.44140625" style="92" customWidth="1"/>
    <col min="2540" max="2546" width="13.5546875" style="92" customWidth="1"/>
    <col min="2547" max="2547" width="16.5546875" style="92" customWidth="1"/>
    <col min="2548" max="2548" width="14.88671875" style="92" customWidth="1"/>
    <col min="2549" max="2555" width="14.5546875" style="92" customWidth="1"/>
    <col min="2556" max="2558" width="13.33203125" style="92" customWidth="1"/>
    <col min="2559" max="2559" width="12.88671875" style="92" customWidth="1"/>
    <col min="2560" max="2563" width="13.33203125" style="92" customWidth="1"/>
    <col min="2564" max="2564" width="14.88671875" style="92" customWidth="1"/>
    <col min="2565" max="2565" width="13.33203125" style="92" customWidth="1"/>
    <col min="2566" max="2569" width="15.33203125" style="92" customWidth="1"/>
    <col min="2570" max="2570" width="19.109375" style="92" customWidth="1"/>
    <col min="2571" max="2571" width="17.6640625" style="92" customWidth="1"/>
    <col min="2572" max="2625" width="10.6640625" style="92" customWidth="1"/>
    <col min="2626" max="2794" width="11.5546875" style="92"/>
    <col min="2795" max="2795" width="16.44140625" style="92" customWidth="1"/>
    <col min="2796" max="2802" width="13.5546875" style="92" customWidth="1"/>
    <col min="2803" max="2803" width="16.5546875" style="92" customWidth="1"/>
    <col min="2804" max="2804" width="14.88671875" style="92" customWidth="1"/>
    <col min="2805" max="2811" width="14.5546875" style="92" customWidth="1"/>
    <col min="2812" max="2814" width="13.33203125" style="92" customWidth="1"/>
    <col min="2815" max="2815" width="12.88671875" style="92" customWidth="1"/>
    <col min="2816" max="2819" width="13.33203125" style="92" customWidth="1"/>
    <col min="2820" max="2820" width="14.88671875" style="92" customWidth="1"/>
    <col min="2821" max="2821" width="13.33203125" style="92" customWidth="1"/>
    <col min="2822" max="2825" width="15.33203125" style="92" customWidth="1"/>
    <col min="2826" max="2826" width="19.109375" style="92" customWidth="1"/>
    <col min="2827" max="2827" width="17.6640625" style="92" customWidth="1"/>
    <col min="2828" max="2881" width="10.6640625" style="92" customWidth="1"/>
    <col min="2882" max="3050" width="11.5546875" style="92"/>
    <col min="3051" max="3051" width="16.44140625" style="92" customWidth="1"/>
    <col min="3052" max="3058" width="13.5546875" style="92" customWidth="1"/>
    <col min="3059" max="3059" width="16.5546875" style="92" customWidth="1"/>
    <col min="3060" max="3060" width="14.88671875" style="92" customWidth="1"/>
    <col min="3061" max="3067" width="14.5546875" style="92" customWidth="1"/>
    <col min="3068" max="3070" width="13.33203125" style="92" customWidth="1"/>
    <col min="3071" max="3071" width="12.88671875" style="92" customWidth="1"/>
    <col min="3072" max="3075" width="13.33203125" style="92" customWidth="1"/>
    <col min="3076" max="3076" width="14.88671875" style="92" customWidth="1"/>
    <col min="3077" max="3077" width="13.33203125" style="92" customWidth="1"/>
    <col min="3078" max="3081" width="15.33203125" style="92" customWidth="1"/>
    <col min="3082" max="3082" width="19.109375" style="92" customWidth="1"/>
    <col min="3083" max="3083" width="17.6640625" style="92" customWidth="1"/>
    <col min="3084" max="3137" width="10.6640625" style="92" customWidth="1"/>
    <col min="3138" max="3306" width="11.5546875" style="92"/>
    <col min="3307" max="3307" width="16.44140625" style="92" customWidth="1"/>
    <col min="3308" max="3314" width="13.5546875" style="92" customWidth="1"/>
    <col min="3315" max="3315" width="16.5546875" style="92" customWidth="1"/>
    <col min="3316" max="3316" width="14.88671875" style="92" customWidth="1"/>
    <col min="3317" max="3323" width="14.5546875" style="92" customWidth="1"/>
    <col min="3324" max="3326" width="13.33203125" style="92" customWidth="1"/>
    <col min="3327" max="3327" width="12.88671875" style="92" customWidth="1"/>
    <col min="3328" max="3331" width="13.33203125" style="92" customWidth="1"/>
    <col min="3332" max="3332" width="14.88671875" style="92" customWidth="1"/>
    <col min="3333" max="3333" width="13.33203125" style="92" customWidth="1"/>
    <col min="3334" max="3337" width="15.33203125" style="92" customWidth="1"/>
    <col min="3338" max="3338" width="19.109375" style="92" customWidth="1"/>
    <col min="3339" max="3339" width="17.6640625" style="92" customWidth="1"/>
    <col min="3340" max="3393" width="10.6640625" style="92" customWidth="1"/>
    <col min="3394" max="3562" width="11.5546875" style="92"/>
    <col min="3563" max="3563" width="16.44140625" style="92" customWidth="1"/>
    <col min="3564" max="3570" width="13.5546875" style="92" customWidth="1"/>
    <col min="3571" max="3571" width="16.5546875" style="92" customWidth="1"/>
    <col min="3572" max="3572" width="14.88671875" style="92" customWidth="1"/>
    <col min="3573" max="3579" width="14.5546875" style="92" customWidth="1"/>
    <col min="3580" max="3582" width="13.33203125" style="92" customWidth="1"/>
    <col min="3583" max="3583" width="12.88671875" style="92" customWidth="1"/>
    <col min="3584" max="3587" width="13.33203125" style="92" customWidth="1"/>
    <col min="3588" max="3588" width="14.88671875" style="92" customWidth="1"/>
    <col min="3589" max="3589" width="13.33203125" style="92" customWidth="1"/>
    <col min="3590" max="3593" width="15.33203125" style="92" customWidth="1"/>
    <col min="3594" max="3594" width="19.109375" style="92" customWidth="1"/>
    <col min="3595" max="3595" width="17.6640625" style="92" customWidth="1"/>
    <col min="3596" max="3649" width="10.6640625" style="92" customWidth="1"/>
    <col min="3650" max="3818" width="11.5546875" style="92"/>
    <col min="3819" max="3819" width="16.44140625" style="92" customWidth="1"/>
    <col min="3820" max="3826" width="13.5546875" style="92" customWidth="1"/>
    <col min="3827" max="3827" width="16.5546875" style="92" customWidth="1"/>
    <col min="3828" max="3828" width="14.88671875" style="92" customWidth="1"/>
    <col min="3829" max="3835" width="14.5546875" style="92" customWidth="1"/>
    <col min="3836" max="3838" width="13.33203125" style="92" customWidth="1"/>
    <col min="3839" max="3839" width="12.88671875" style="92" customWidth="1"/>
    <col min="3840" max="3843" width="13.33203125" style="92" customWidth="1"/>
    <col min="3844" max="3844" width="14.88671875" style="92" customWidth="1"/>
    <col min="3845" max="3845" width="13.33203125" style="92" customWidth="1"/>
    <col min="3846" max="3849" width="15.33203125" style="92" customWidth="1"/>
    <col min="3850" max="3850" width="19.109375" style="92" customWidth="1"/>
    <col min="3851" max="3851" width="17.6640625" style="92" customWidth="1"/>
    <col min="3852" max="3905" width="10.6640625" style="92" customWidth="1"/>
    <col min="3906" max="4074" width="11.5546875" style="92"/>
    <col min="4075" max="4075" width="16.44140625" style="92" customWidth="1"/>
    <col min="4076" max="4082" width="13.5546875" style="92" customWidth="1"/>
    <col min="4083" max="4083" width="16.5546875" style="92" customWidth="1"/>
    <col min="4084" max="4084" width="14.88671875" style="92" customWidth="1"/>
    <col min="4085" max="4091" width="14.5546875" style="92" customWidth="1"/>
    <col min="4092" max="4094" width="13.33203125" style="92" customWidth="1"/>
    <col min="4095" max="4095" width="12.88671875" style="92" customWidth="1"/>
    <col min="4096" max="4099" width="13.33203125" style="92" customWidth="1"/>
    <col min="4100" max="4100" width="14.88671875" style="92" customWidth="1"/>
    <col min="4101" max="4101" width="13.33203125" style="92" customWidth="1"/>
    <col min="4102" max="4105" width="15.33203125" style="92" customWidth="1"/>
    <col min="4106" max="4106" width="19.109375" style="92" customWidth="1"/>
    <col min="4107" max="4107" width="17.6640625" style="92" customWidth="1"/>
    <col min="4108" max="4161" width="10.6640625" style="92" customWidth="1"/>
    <col min="4162" max="4330" width="11.5546875" style="92"/>
    <col min="4331" max="4331" width="16.44140625" style="92" customWidth="1"/>
    <col min="4332" max="4338" width="13.5546875" style="92" customWidth="1"/>
    <col min="4339" max="4339" width="16.5546875" style="92" customWidth="1"/>
    <col min="4340" max="4340" width="14.88671875" style="92" customWidth="1"/>
    <col min="4341" max="4347" width="14.5546875" style="92" customWidth="1"/>
    <col min="4348" max="4350" width="13.33203125" style="92" customWidth="1"/>
    <col min="4351" max="4351" width="12.88671875" style="92" customWidth="1"/>
    <col min="4352" max="4355" width="13.33203125" style="92" customWidth="1"/>
    <col min="4356" max="4356" width="14.88671875" style="92" customWidth="1"/>
    <col min="4357" max="4357" width="13.33203125" style="92" customWidth="1"/>
    <col min="4358" max="4361" width="15.33203125" style="92" customWidth="1"/>
    <col min="4362" max="4362" width="19.109375" style="92" customWidth="1"/>
    <col min="4363" max="4363" width="17.6640625" style="92" customWidth="1"/>
    <col min="4364" max="4417" width="10.6640625" style="92" customWidth="1"/>
    <col min="4418" max="4586" width="11.5546875" style="92"/>
    <col min="4587" max="4587" width="16.44140625" style="92" customWidth="1"/>
    <col min="4588" max="4594" width="13.5546875" style="92" customWidth="1"/>
    <col min="4595" max="4595" width="16.5546875" style="92" customWidth="1"/>
    <col min="4596" max="4596" width="14.88671875" style="92" customWidth="1"/>
    <col min="4597" max="4603" width="14.5546875" style="92" customWidth="1"/>
    <col min="4604" max="4606" width="13.33203125" style="92" customWidth="1"/>
    <col min="4607" max="4607" width="12.88671875" style="92" customWidth="1"/>
    <col min="4608" max="4611" width="13.33203125" style="92" customWidth="1"/>
    <col min="4612" max="4612" width="14.88671875" style="92" customWidth="1"/>
    <col min="4613" max="4613" width="13.33203125" style="92" customWidth="1"/>
    <col min="4614" max="4617" width="15.33203125" style="92" customWidth="1"/>
    <col min="4618" max="4618" width="19.109375" style="92" customWidth="1"/>
    <col min="4619" max="4619" width="17.6640625" style="92" customWidth="1"/>
    <col min="4620" max="4673" width="10.6640625" style="92" customWidth="1"/>
    <col min="4674" max="4842" width="11.5546875" style="92"/>
    <col min="4843" max="4843" width="16.44140625" style="92" customWidth="1"/>
    <col min="4844" max="4850" width="13.5546875" style="92" customWidth="1"/>
    <col min="4851" max="4851" width="16.5546875" style="92" customWidth="1"/>
    <col min="4852" max="4852" width="14.88671875" style="92" customWidth="1"/>
    <col min="4853" max="4859" width="14.5546875" style="92" customWidth="1"/>
    <col min="4860" max="4862" width="13.33203125" style="92" customWidth="1"/>
    <col min="4863" max="4863" width="12.88671875" style="92" customWidth="1"/>
    <col min="4864" max="4867" width="13.33203125" style="92" customWidth="1"/>
    <col min="4868" max="4868" width="14.88671875" style="92" customWidth="1"/>
    <col min="4869" max="4869" width="13.33203125" style="92" customWidth="1"/>
    <col min="4870" max="4873" width="15.33203125" style="92" customWidth="1"/>
    <col min="4874" max="4874" width="19.109375" style="92" customWidth="1"/>
    <col min="4875" max="4875" width="17.6640625" style="92" customWidth="1"/>
    <col min="4876" max="4929" width="10.6640625" style="92" customWidth="1"/>
    <col min="4930" max="5098" width="11.5546875" style="92"/>
    <col min="5099" max="5099" width="16.44140625" style="92" customWidth="1"/>
    <col min="5100" max="5106" width="13.5546875" style="92" customWidth="1"/>
    <col min="5107" max="5107" width="16.5546875" style="92" customWidth="1"/>
    <col min="5108" max="5108" width="14.88671875" style="92" customWidth="1"/>
    <col min="5109" max="5115" width="14.5546875" style="92" customWidth="1"/>
    <col min="5116" max="5118" width="13.33203125" style="92" customWidth="1"/>
    <col min="5119" max="5119" width="12.88671875" style="92" customWidth="1"/>
    <col min="5120" max="5123" width="13.33203125" style="92" customWidth="1"/>
    <col min="5124" max="5124" width="14.88671875" style="92" customWidth="1"/>
    <col min="5125" max="5125" width="13.33203125" style="92" customWidth="1"/>
    <col min="5126" max="5129" width="15.33203125" style="92" customWidth="1"/>
    <col min="5130" max="5130" width="19.109375" style="92" customWidth="1"/>
    <col min="5131" max="5131" width="17.6640625" style="92" customWidth="1"/>
    <col min="5132" max="5185" width="10.6640625" style="92" customWidth="1"/>
    <col min="5186" max="5354" width="11.5546875" style="92"/>
    <col min="5355" max="5355" width="16.44140625" style="92" customWidth="1"/>
    <col min="5356" max="5362" width="13.5546875" style="92" customWidth="1"/>
    <col min="5363" max="5363" width="16.5546875" style="92" customWidth="1"/>
    <col min="5364" max="5364" width="14.88671875" style="92" customWidth="1"/>
    <col min="5365" max="5371" width="14.5546875" style="92" customWidth="1"/>
    <col min="5372" max="5374" width="13.33203125" style="92" customWidth="1"/>
    <col min="5375" max="5375" width="12.88671875" style="92" customWidth="1"/>
    <col min="5376" max="5379" width="13.33203125" style="92" customWidth="1"/>
    <col min="5380" max="5380" width="14.88671875" style="92" customWidth="1"/>
    <col min="5381" max="5381" width="13.33203125" style="92" customWidth="1"/>
    <col min="5382" max="5385" width="15.33203125" style="92" customWidth="1"/>
    <col min="5386" max="5386" width="19.109375" style="92" customWidth="1"/>
    <col min="5387" max="5387" width="17.6640625" style="92" customWidth="1"/>
    <col min="5388" max="5441" width="10.6640625" style="92" customWidth="1"/>
    <col min="5442" max="5610" width="11.5546875" style="92"/>
    <col min="5611" max="5611" width="16.44140625" style="92" customWidth="1"/>
    <col min="5612" max="5618" width="13.5546875" style="92" customWidth="1"/>
    <col min="5619" max="5619" width="16.5546875" style="92" customWidth="1"/>
    <col min="5620" max="5620" width="14.88671875" style="92" customWidth="1"/>
    <col min="5621" max="5627" width="14.5546875" style="92" customWidth="1"/>
    <col min="5628" max="5630" width="13.33203125" style="92" customWidth="1"/>
    <col min="5631" max="5631" width="12.88671875" style="92" customWidth="1"/>
    <col min="5632" max="5635" width="13.33203125" style="92" customWidth="1"/>
    <col min="5636" max="5636" width="14.88671875" style="92" customWidth="1"/>
    <col min="5637" max="5637" width="13.33203125" style="92" customWidth="1"/>
    <col min="5638" max="5641" width="15.33203125" style="92" customWidth="1"/>
    <col min="5642" max="5642" width="19.109375" style="92" customWidth="1"/>
    <col min="5643" max="5643" width="17.6640625" style="92" customWidth="1"/>
    <col min="5644" max="5697" width="10.6640625" style="92" customWidth="1"/>
    <col min="5698" max="5866" width="11.5546875" style="92"/>
    <col min="5867" max="5867" width="16.44140625" style="92" customWidth="1"/>
    <col min="5868" max="5874" width="13.5546875" style="92" customWidth="1"/>
    <col min="5875" max="5875" width="16.5546875" style="92" customWidth="1"/>
    <col min="5876" max="5876" width="14.88671875" style="92" customWidth="1"/>
    <col min="5877" max="5883" width="14.5546875" style="92" customWidth="1"/>
    <col min="5884" max="5886" width="13.33203125" style="92" customWidth="1"/>
    <col min="5887" max="5887" width="12.88671875" style="92" customWidth="1"/>
    <col min="5888" max="5891" width="13.33203125" style="92" customWidth="1"/>
    <col min="5892" max="5892" width="14.88671875" style="92" customWidth="1"/>
    <col min="5893" max="5893" width="13.33203125" style="92" customWidth="1"/>
    <col min="5894" max="5897" width="15.33203125" style="92" customWidth="1"/>
    <col min="5898" max="5898" width="19.109375" style="92" customWidth="1"/>
    <col min="5899" max="5899" width="17.6640625" style="92" customWidth="1"/>
    <col min="5900" max="5953" width="10.6640625" style="92" customWidth="1"/>
    <col min="5954" max="6122" width="11.5546875" style="92"/>
    <col min="6123" max="6123" width="16.44140625" style="92" customWidth="1"/>
    <col min="6124" max="6130" width="13.5546875" style="92" customWidth="1"/>
    <col min="6131" max="6131" width="16.5546875" style="92" customWidth="1"/>
    <col min="6132" max="6132" width="14.88671875" style="92" customWidth="1"/>
    <col min="6133" max="6139" width="14.5546875" style="92" customWidth="1"/>
    <col min="6140" max="6142" width="13.33203125" style="92" customWidth="1"/>
    <col min="6143" max="6143" width="12.88671875" style="92" customWidth="1"/>
    <col min="6144" max="6147" width="13.33203125" style="92" customWidth="1"/>
    <col min="6148" max="6148" width="14.88671875" style="92" customWidth="1"/>
    <col min="6149" max="6149" width="13.33203125" style="92" customWidth="1"/>
    <col min="6150" max="6153" width="15.33203125" style="92" customWidth="1"/>
    <col min="6154" max="6154" width="19.109375" style="92" customWidth="1"/>
    <col min="6155" max="6155" width="17.6640625" style="92" customWidth="1"/>
    <col min="6156" max="6209" width="10.6640625" style="92" customWidth="1"/>
    <col min="6210" max="6378" width="11.5546875" style="92"/>
    <col min="6379" max="6379" width="16.44140625" style="92" customWidth="1"/>
    <col min="6380" max="6386" width="13.5546875" style="92" customWidth="1"/>
    <col min="6387" max="6387" width="16.5546875" style="92" customWidth="1"/>
    <col min="6388" max="6388" width="14.88671875" style="92" customWidth="1"/>
    <col min="6389" max="6395" width="14.5546875" style="92" customWidth="1"/>
    <col min="6396" max="6398" width="13.33203125" style="92" customWidth="1"/>
    <col min="6399" max="6399" width="12.88671875" style="92" customWidth="1"/>
    <col min="6400" max="6403" width="13.33203125" style="92" customWidth="1"/>
    <col min="6404" max="6404" width="14.88671875" style="92" customWidth="1"/>
    <col min="6405" max="6405" width="13.33203125" style="92" customWidth="1"/>
    <col min="6406" max="6409" width="15.33203125" style="92" customWidth="1"/>
    <col min="6410" max="6410" width="19.109375" style="92" customWidth="1"/>
    <col min="6411" max="6411" width="17.6640625" style="92" customWidth="1"/>
    <col min="6412" max="6465" width="10.6640625" style="92" customWidth="1"/>
    <col min="6466" max="6634" width="11.5546875" style="92"/>
    <col min="6635" max="6635" width="16.44140625" style="92" customWidth="1"/>
    <col min="6636" max="6642" width="13.5546875" style="92" customWidth="1"/>
    <col min="6643" max="6643" width="16.5546875" style="92" customWidth="1"/>
    <col min="6644" max="6644" width="14.88671875" style="92" customWidth="1"/>
    <col min="6645" max="6651" width="14.5546875" style="92" customWidth="1"/>
    <col min="6652" max="6654" width="13.33203125" style="92" customWidth="1"/>
    <col min="6655" max="6655" width="12.88671875" style="92" customWidth="1"/>
    <col min="6656" max="6659" width="13.33203125" style="92" customWidth="1"/>
    <col min="6660" max="6660" width="14.88671875" style="92" customWidth="1"/>
    <col min="6661" max="6661" width="13.33203125" style="92" customWidth="1"/>
    <col min="6662" max="6665" width="15.33203125" style="92" customWidth="1"/>
    <col min="6666" max="6666" width="19.109375" style="92" customWidth="1"/>
    <col min="6667" max="6667" width="17.6640625" style="92" customWidth="1"/>
    <col min="6668" max="6721" width="10.6640625" style="92" customWidth="1"/>
    <col min="6722" max="6890" width="11.5546875" style="92"/>
    <col min="6891" max="6891" width="16.44140625" style="92" customWidth="1"/>
    <col min="6892" max="6898" width="13.5546875" style="92" customWidth="1"/>
    <col min="6899" max="6899" width="16.5546875" style="92" customWidth="1"/>
    <col min="6900" max="6900" width="14.88671875" style="92" customWidth="1"/>
    <col min="6901" max="6907" width="14.5546875" style="92" customWidth="1"/>
    <col min="6908" max="6910" width="13.33203125" style="92" customWidth="1"/>
    <col min="6911" max="6911" width="12.88671875" style="92" customWidth="1"/>
    <col min="6912" max="6915" width="13.33203125" style="92" customWidth="1"/>
    <col min="6916" max="6916" width="14.88671875" style="92" customWidth="1"/>
    <col min="6917" max="6917" width="13.33203125" style="92" customWidth="1"/>
    <col min="6918" max="6921" width="15.33203125" style="92" customWidth="1"/>
    <col min="6922" max="6922" width="19.109375" style="92" customWidth="1"/>
    <col min="6923" max="6923" width="17.6640625" style="92" customWidth="1"/>
    <col min="6924" max="6977" width="10.6640625" style="92" customWidth="1"/>
    <col min="6978" max="7146" width="11.5546875" style="92"/>
    <col min="7147" max="7147" width="16.44140625" style="92" customWidth="1"/>
    <col min="7148" max="7154" width="13.5546875" style="92" customWidth="1"/>
    <col min="7155" max="7155" width="16.5546875" style="92" customWidth="1"/>
    <col min="7156" max="7156" width="14.88671875" style="92" customWidth="1"/>
    <col min="7157" max="7163" width="14.5546875" style="92" customWidth="1"/>
    <col min="7164" max="7166" width="13.33203125" style="92" customWidth="1"/>
    <col min="7167" max="7167" width="12.88671875" style="92" customWidth="1"/>
    <col min="7168" max="7171" width="13.33203125" style="92" customWidth="1"/>
    <col min="7172" max="7172" width="14.88671875" style="92" customWidth="1"/>
    <col min="7173" max="7173" width="13.33203125" style="92" customWidth="1"/>
    <col min="7174" max="7177" width="15.33203125" style="92" customWidth="1"/>
    <col min="7178" max="7178" width="19.109375" style="92" customWidth="1"/>
    <col min="7179" max="7179" width="17.6640625" style="92" customWidth="1"/>
    <col min="7180" max="7233" width="10.6640625" style="92" customWidth="1"/>
    <col min="7234" max="7402" width="11.5546875" style="92"/>
    <col min="7403" max="7403" width="16.44140625" style="92" customWidth="1"/>
    <col min="7404" max="7410" width="13.5546875" style="92" customWidth="1"/>
    <col min="7411" max="7411" width="16.5546875" style="92" customWidth="1"/>
    <col min="7412" max="7412" width="14.88671875" style="92" customWidth="1"/>
    <col min="7413" max="7419" width="14.5546875" style="92" customWidth="1"/>
    <col min="7420" max="7422" width="13.33203125" style="92" customWidth="1"/>
    <col min="7423" max="7423" width="12.88671875" style="92" customWidth="1"/>
    <col min="7424" max="7427" width="13.33203125" style="92" customWidth="1"/>
    <col min="7428" max="7428" width="14.88671875" style="92" customWidth="1"/>
    <col min="7429" max="7429" width="13.33203125" style="92" customWidth="1"/>
    <col min="7430" max="7433" width="15.33203125" style="92" customWidth="1"/>
    <col min="7434" max="7434" width="19.109375" style="92" customWidth="1"/>
    <col min="7435" max="7435" width="17.6640625" style="92" customWidth="1"/>
    <col min="7436" max="7489" width="10.6640625" style="92" customWidth="1"/>
    <col min="7490" max="7658" width="11.5546875" style="92"/>
    <col min="7659" max="7659" width="16.44140625" style="92" customWidth="1"/>
    <col min="7660" max="7666" width="13.5546875" style="92" customWidth="1"/>
    <col min="7667" max="7667" width="16.5546875" style="92" customWidth="1"/>
    <col min="7668" max="7668" width="14.88671875" style="92" customWidth="1"/>
    <col min="7669" max="7675" width="14.5546875" style="92" customWidth="1"/>
    <col min="7676" max="7678" width="13.33203125" style="92" customWidth="1"/>
    <col min="7679" max="7679" width="12.88671875" style="92" customWidth="1"/>
    <col min="7680" max="7683" width="13.33203125" style="92" customWidth="1"/>
    <col min="7684" max="7684" width="14.88671875" style="92" customWidth="1"/>
    <col min="7685" max="7685" width="13.33203125" style="92" customWidth="1"/>
    <col min="7686" max="7689" width="15.33203125" style="92" customWidth="1"/>
    <col min="7690" max="7690" width="19.109375" style="92" customWidth="1"/>
    <col min="7691" max="7691" width="17.6640625" style="92" customWidth="1"/>
    <col min="7692" max="7745" width="10.6640625" style="92" customWidth="1"/>
    <col min="7746" max="7914" width="11.5546875" style="92"/>
    <col min="7915" max="7915" width="16.44140625" style="92" customWidth="1"/>
    <col min="7916" max="7922" width="13.5546875" style="92" customWidth="1"/>
    <col min="7923" max="7923" width="16.5546875" style="92" customWidth="1"/>
    <col min="7924" max="7924" width="14.88671875" style="92" customWidth="1"/>
    <col min="7925" max="7931" width="14.5546875" style="92" customWidth="1"/>
    <col min="7932" max="7934" width="13.33203125" style="92" customWidth="1"/>
    <col min="7935" max="7935" width="12.88671875" style="92" customWidth="1"/>
    <col min="7936" max="7939" width="13.33203125" style="92" customWidth="1"/>
    <col min="7940" max="7940" width="14.88671875" style="92" customWidth="1"/>
    <col min="7941" max="7941" width="13.33203125" style="92" customWidth="1"/>
    <col min="7942" max="7945" width="15.33203125" style="92" customWidth="1"/>
    <col min="7946" max="7946" width="19.109375" style="92" customWidth="1"/>
    <col min="7947" max="7947" width="17.6640625" style="92" customWidth="1"/>
    <col min="7948" max="8001" width="10.6640625" style="92" customWidth="1"/>
    <col min="8002" max="8170" width="11.5546875" style="92"/>
    <col min="8171" max="8171" width="16.44140625" style="92" customWidth="1"/>
    <col min="8172" max="8178" width="13.5546875" style="92" customWidth="1"/>
    <col min="8179" max="8179" width="16.5546875" style="92" customWidth="1"/>
    <col min="8180" max="8180" width="14.88671875" style="92" customWidth="1"/>
    <col min="8181" max="8187" width="14.5546875" style="92" customWidth="1"/>
    <col min="8188" max="8190" width="13.33203125" style="92" customWidth="1"/>
    <col min="8191" max="8191" width="12.88671875" style="92" customWidth="1"/>
    <col min="8192" max="8195" width="13.33203125" style="92" customWidth="1"/>
    <col min="8196" max="8196" width="14.88671875" style="92" customWidth="1"/>
    <col min="8197" max="8197" width="13.33203125" style="92" customWidth="1"/>
    <col min="8198" max="8201" width="15.33203125" style="92" customWidth="1"/>
    <col min="8202" max="8202" width="19.109375" style="92" customWidth="1"/>
    <col min="8203" max="8203" width="17.6640625" style="92" customWidth="1"/>
    <col min="8204" max="8257" width="10.6640625" style="92" customWidth="1"/>
    <col min="8258" max="8426" width="11.5546875" style="92"/>
    <col min="8427" max="8427" width="16.44140625" style="92" customWidth="1"/>
    <col min="8428" max="8434" width="13.5546875" style="92" customWidth="1"/>
    <col min="8435" max="8435" width="16.5546875" style="92" customWidth="1"/>
    <col min="8436" max="8436" width="14.88671875" style="92" customWidth="1"/>
    <col min="8437" max="8443" width="14.5546875" style="92" customWidth="1"/>
    <col min="8444" max="8446" width="13.33203125" style="92" customWidth="1"/>
    <col min="8447" max="8447" width="12.88671875" style="92" customWidth="1"/>
    <col min="8448" max="8451" width="13.33203125" style="92" customWidth="1"/>
    <col min="8452" max="8452" width="14.88671875" style="92" customWidth="1"/>
    <col min="8453" max="8453" width="13.33203125" style="92" customWidth="1"/>
    <col min="8454" max="8457" width="15.33203125" style="92" customWidth="1"/>
    <col min="8458" max="8458" width="19.109375" style="92" customWidth="1"/>
    <col min="8459" max="8459" width="17.6640625" style="92" customWidth="1"/>
    <col min="8460" max="8513" width="10.6640625" style="92" customWidth="1"/>
    <col min="8514" max="8682" width="11.5546875" style="92"/>
    <col min="8683" max="8683" width="16.44140625" style="92" customWidth="1"/>
    <col min="8684" max="8690" width="13.5546875" style="92" customWidth="1"/>
    <col min="8691" max="8691" width="16.5546875" style="92" customWidth="1"/>
    <col min="8692" max="8692" width="14.88671875" style="92" customWidth="1"/>
    <col min="8693" max="8699" width="14.5546875" style="92" customWidth="1"/>
    <col min="8700" max="8702" width="13.33203125" style="92" customWidth="1"/>
    <col min="8703" max="8703" width="12.88671875" style="92" customWidth="1"/>
    <col min="8704" max="8707" width="13.33203125" style="92" customWidth="1"/>
    <col min="8708" max="8708" width="14.88671875" style="92" customWidth="1"/>
    <col min="8709" max="8709" width="13.33203125" style="92" customWidth="1"/>
    <col min="8710" max="8713" width="15.33203125" style="92" customWidth="1"/>
    <col min="8714" max="8714" width="19.109375" style="92" customWidth="1"/>
    <col min="8715" max="8715" width="17.6640625" style="92" customWidth="1"/>
    <col min="8716" max="8769" width="10.6640625" style="92" customWidth="1"/>
    <col min="8770" max="8938" width="11.5546875" style="92"/>
    <col min="8939" max="8939" width="16.44140625" style="92" customWidth="1"/>
    <col min="8940" max="8946" width="13.5546875" style="92" customWidth="1"/>
    <col min="8947" max="8947" width="16.5546875" style="92" customWidth="1"/>
    <col min="8948" max="8948" width="14.88671875" style="92" customWidth="1"/>
    <col min="8949" max="8955" width="14.5546875" style="92" customWidth="1"/>
    <col min="8956" max="8958" width="13.33203125" style="92" customWidth="1"/>
    <col min="8959" max="8959" width="12.88671875" style="92" customWidth="1"/>
    <col min="8960" max="8963" width="13.33203125" style="92" customWidth="1"/>
    <col min="8964" max="8964" width="14.88671875" style="92" customWidth="1"/>
    <col min="8965" max="8965" width="13.33203125" style="92" customWidth="1"/>
    <col min="8966" max="8969" width="15.33203125" style="92" customWidth="1"/>
    <col min="8970" max="8970" width="19.109375" style="92" customWidth="1"/>
    <col min="8971" max="8971" width="17.6640625" style="92" customWidth="1"/>
    <col min="8972" max="9025" width="10.6640625" style="92" customWidth="1"/>
    <col min="9026" max="9194" width="11.5546875" style="92"/>
    <col min="9195" max="9195" width="16.44140625" style="92" customWidth="1"/>
    <col min="9196" max="9202" width="13.5546875" style="92" customWidth="1"/>
    <col min="9203" max="9203" width="16.5546875" style="92" customWidth="1"/>
    <col min="9204" max="9204" width="14.88671875" style="92" customWidth="1"/>
    <col min="9205" max="9211" width="14.5546875" style="92" customWidth="1"/>
    <col min="9212" max="9214" width="13.33203125" style="92" customWidth="1"/>
    <col min="9215" max="9215" width="12.88671875" style="92" customWidth="1"/>
    <col min="9216" max="9219" width="13.33203125" style="92" customWidth="1"/>
    <col min="9220" max="9220" width="14.88671875" style="92" customWidth="1"/>
    <col min="9221" max="9221" width="13.33203125" style="92" customWidth="1"/>
    <col min="9222" max="9225" width="15.33203125" style="92" customWidth="1"/>
    <col min="9226" max="9226" width="19.109375" style="92" customWidth="1"/>
    <col min="9227" max="9227" width="17.6640625" style="92" customWidth="1"/>
    <col min="9228" max="9281" width="10.6640625" style="92" customWidth="1"/>
    <col min="9282" max="9450" width="11.5546875" style="92"/>
    <col min="9451" max="9451" width="16.44140625" style="92" customWidth="1"/>
    <col min="9452" max="9458" width="13.5546875" style="92" customWidth="1"/>
    <col min="9459" max="9459" width="16.5546875" style="92" customWidth="1"/>
    <col min="9460" max="9460" width="14.88671875" style="92" customWidth="1"/>
    <col min="9461" max="9467" width="14.5546875" style="92" customWidth="1"/>
    <col min="9468" max="9470" width="13.33203125" style="92" customWidth="1"/>
    <col min="9471" max="9471" width="12.88671875" style="92" customWidth="1"/>
    <col min="9472" max="9475" width="13.33203125" style="92" customWidth="1"/>
    <col min="9476" max="9476" width="14.88671875" style="92" customWidth="1"/>
    <col min="9477" max="9477" width="13.33203125" style="92" customWidth="1"/>
    <col min="9478" max="9481" width="15.33203125" style="92" customWidth="1"/>
    <col min="9482" max="9482" width="19.109375" style="92" customWidth="1"/>
    <col min="9483" max="9483" width="17.6640625" style="92" customWidth="1"/>
    <col min="9484" max="9537" width="10.6640625" style="92" customWidth="1"/>
    <col min="9538" max="9706" width="11.5546875" style="92"/>
    <col min="9707" max="9707" width="16.44140625" style="92" customWidth="1"/>
    <col min="9708" max="9714" width="13.5546875" style="92" customWidth="1"/>
    <col min="9715" max="9715" width="16.5546875" style="92" customWidth="1"/>
    <col min="9716" max="9716" width="14.88671875" style="92" customWidth="1"/>
    <col min="9717" max="9723" width="14.5546875" style="92" customWidth="1"/>
    <col min="9724" max="9726" width="13.33203125" style="92" customWidth="1"/>
    <col min="9727" max="9727" width="12.88671875" style="92" customWidth="1"/>
    <col min="9728" max="9731" width="13.33203125" style="92" customWidth="1"/>
    <col min="9732" max="9732" width="14.88671875" style="92" customWidth="1"/>
    <col min="9733" max="9733" width="13.33203125" style="92" customWidth="1"/>
    <col min="9734" max="9737" width="15.33203125" style="92" customWidth="1"/>
    <col min="9738" max="9738" width="19.109375" style="92" customWidth="1"/>
    <col min="9739" max="9739" width="17.6640625" style="92" customWidth="1"/>
    <col min="9740" max="9793" width="10.6640625" style="92" customWidth="1"/>
    <col min="9794" max="9962" width="11.5546875" style="92"/>
    <col min="9963" max="9963" width="16.44140625" style="92" customWidth="1"/>
    <col min="9964" max="9970" width="13.5546875" style="92" customWidth="1"/>
    <col min="9971" max="9971" width="16.5546875" style="92" customWidth="1"/>
    <col min="9972" max="9972" width="14.88671875" style="92" customWidth="1"/>
    <col min="9973" max="9979" width="14.5546875" style="92" customWidth="1"/>
    <col min="9980" max="9982" width="13.33203125" style="92" customWidth="1"/>
    <col min="9983" max="9983" width="12.88671875" style="92" customWidth="1"/>
    <col min="9984" max="9987" width="13.33203125" style="92" customWidth="1"/>
    <col min="9988" max="9988" width="14.88671875" style="92" customWidth="1"/>
    <col min="9989" max="9989" width="13.33203125" style="92" customWidth="1"/>
    <col min="9990" max="9993" width="15.33203125" style="92" customWidth="1"/>
    <col min="9994" max="9994" width="19.109375" style="92" customWidth="1"/>
    <col min="9995" max="9995" width="17.6640625" style="92" customWidth="1"/>
    <col min="9996" max="10049" width="10.6640625" style="92" customWidth="1"/>
    <col min="10050" max="10218" width="11.5546875" style="92"/>
    <col min="10219" max="10219" width="16.44140625" style="92" customWidth="1"/>
    <col min="10220" max="10226" width="13.5546875" style="92" customWidth="1"/>
    <col min="10227" max="10227" width="16.5546875" style="92" customWidth="1"/>
    <col min="10228" max="10228" width="14.88671875" style="92" customWidth="1"/>
    <col min="10229" max="10235" width="14.5546875" style="92" customWidth="1"/>
    <col min="10236" max="10238" width="13.33203125" style="92" customWidth="1"/>
    <col min="10239" max="10239" width="12.88671875" style="92" customWidth="1"/>
    <col min="10240" max="10243" width="13.33203125" style="92" customWidth="1"/>
    <col min="10244" max="10244" width="14.88671875" style="92" customWidth="1"/>
    <col min="10245" max="10245" width="13.33203125" style="92" customWidth="1"/>
    <col min="10246" max="10249" width="15.33203125" style="92" customWidth="1"/>
    <col min="10250" max="10250" width="19.109375" style="92" customWidth="1"/>
    <col min="10251" max="10251" width="17.6640625" style="92" customWidth="1"/>
    <col min="10252" max="10305" width="10.6640625" style="92" customWidth="1"/>
    <col min="10306" max="10474" width="11.5546875" style="92"/>
    <col min="10475" max="10475" width="16.44140625" style="92" customWidth="1"/>
    <col min="10476" max="10482" width="13.5546875" style="92" customWidth="1"/>
    <col min="10483" max="10483" width="16.5546875" style="92" customWidth="1"/>
    <col min="10484" max="10484" width="14.88671875" style="92" customWidth="1"/>
    <col min="10485" max="10491" width="14.5546875" style="92" customWidth="1"/>
    <col min="10492" max="10494" width="13.33203125" style="92" customWidth="1"/>
    <col min="10495" max="10495" width="12.88671875" style="92" customWidth="1"/>
    <col min="10496" max="10499" width="13.33203125" style="92" customWidth="1"/>
    <col min="10500" max="10500" width="14.88671875" style="92" customWidth="1"/>
    <col min="10501" max="10501" width="13.33203125" style="92" customWidth="1"/>
    <col min="10502" max="10505" width="15.33203125" style="92" customWidth="1"/>
    <col min="10506" max="10506" width="19.109375" style="92" customWidth="1"/>
    <col min="10507" max="10507" width="17.6640625" style="92" customWidth="1"/>
    <col min="10508" max="10561" width="10.6640625" style="92" customWidth="1"/>
    <col min="10562" max="10730" width="11.5546875" style="92"/>
    <col min="10731" max="10731" width="16.44140625" style="92" customWidth="1"/>
    <col min="10732" max="10738" width="13.5546875" style="92" customWidth="1"/>
    <col min="10739" max="10739" width="16.5546875" style="92" customWidth="1"/>
    <col min="10740" max="10740" width="14.88671875" style="92" customWidth="1"/>
    <col min="10741" max="10747" width="14.5546875" style="92" customWidth="1"/>
    <col min="10748" max="10750" width="13.33203125" style="92" customWidth="1"/>
    <col min="10751" max="10751" width="12.88671875" style="92" customWidth="1"/>
    <col min="10752" max="10755" width="13.33203125" style="92" customWidth="1"/>
    <col min="10756" max="10756" width="14.88671875" style="92" customWidth="1"/>
    <col min="10757" max="10757" width="13.33203125" style="92" customWidth="1"/>
    <col min="10758" max="10761" width="15.33203125" style="92" customWidth="1"/>
    <col min="10762" max="10762" width="19.109375" style="92" customWidth="1"/>
    <col min="10763" max="10763" width="17.6640625" style="92" customWidth="1"/>
    <col min="10764" max="10817" width="10.6640625" style="92" customWidth="1"/>
    <col min="10818" max="10986" width="11.5546875" style="92"/>
    <col min="10987" max="10987" width="16.44140625" style="92" customWidth="1"/>
    <col min="10988" max="10994" width="13.5546875" style="92" customWidth="1"/>
    <col min="10995" max="10995" width="16.5546875" style="92" customWidth="1"/>
    <col min="10996" max="10996" width="14.88671875" style="92" customWidth="1"/>
    <col min="10997" max="11003" width="14.5546875" style="92" customWidth="1"/>
    <col min="11004" max="11006" width="13.33203125" style="92" customWidth="1"/>
    <col min="11007" max="11007" width="12.88671875" style="92" customWidth="1"/>
    <col min="11008" max="11011" width="13.33203125" style="92" customWidth="1"/>
    <col min="11012" max="11012" width="14.88671875" style="92" customWidth="1"/>
    <col min="11013" max="11013" width="13.33203125" style="92" customWidth="1"/>
    <col min="11014" max="11017" width="15.33203125" style="92" customWidth="1"/>
    <col min="11018" max="11018" width="19.109375" style="92" customWidth="1"/>
    <col min="11019" max="11019" width="17.6640625" style="92" customWidth="1"/>
    <col min="11020" max="11073" width="10.6640625" style="92" customWidth="1"/>
    <col min="11074" max="11242" width="11.5546875" style="92"/>
    <col min="11243" max="11243" width="16.44140625" style="92" customWidth="1"/>
    <col min="11244" max="11250" width="13.5546875" style="92" customWidth="1"/>
    <col min="11251" max="11251" width="16.5546875" style="92" customWidth="1"/>
    <col min="11252" max="11252" width="14.88671875" style="92" customWidth="1"/>
    <col min="11253" max="11259" width="14.5546875" style="92" customWidth="1"/>
    <col min="11260" max="11262" width="13.33203125" style="92" customWidth="1"/>
    <col min="11263" max="11263" width="12.88671875" style="92" customWidth="1"/>
    <col min="11264" max="11267" width="13.33203125" style="92" customWidth="1"/>
    <col min="11268" max="11268" width="14.88671875" style="92" customWidth="1"/>
    <col min="11269" max="11269" width="13.33203125" style="92" customWidth="1"/>
    <col min="11270" max="11273" width="15.33203125" style="92" customWidth="1"/>
    <col min="11274" max="11274" width="19.109375" style="92" customWidth="1"/>
    <col min="11275" max="11275" width="17.6640625" style="92" customWidth="1"/>
    <col min="11276" max="11329" width="10.6640625" style="92" customWidth="1"/>
    <col min="11330" max="11498" width="11.5546875" style="92"/>
    <col min="11499" max="11499" width="16.44140625" style="92" customWidth="1"/>
    <col min="11500" max="11506" width="13.5546875" style="92" customWidth="1"/>
    <col min="11507" max="11507" width="16.5546875" style="92" customWidth="1"/>
    <col min="11508" max="11508" width="14.88671875" style="92" customWidth="1"/>
    <col min="11509" max="11515" width="14.5546875" style="92" customWidth="1"/>
    <col min="11516" max="11518" width="13.33203125" style="92" customWidth="1"/>
    <col min="11519" max="11519" width="12.88671875" style="92" customWidth="1"/>
    <col min="11520" max="11523" width="13.33203125" style="92" customWidth="1"/>
    <col min="11524" max="11524" width="14.88671875" style="92" customWidth="1"/>
    <col min="11525" max="11525" width="13.33203125" style="92" customWidth="1"/>
    <col min="11526" max="11529" width="15.33203125" style="92" customWidth="1"/>
    <col min="11530" max="11530" width="19.109375" style="92" customWidth="1"/>
    <col min="11531" max="11531" width="17.6640625" style="92" customWidth="1"/>
    <col min="11532" max="11585" width="10.6640625" style="92" customWidth="1"/>
    <col min="11586" max="11754" width="11.5546875" style="92"/>
    <col min="11755" max="11755" width="16.44140625" style="92" customWidth="1"/>
    <col min="11756" max="11762" width="13.5546875" style="92" customWidth="1"/>
    <col min="11763" max="11763" width="16.5546875" style="92" customWidth="1"/>
    <col min="11764" max="11764" width="14.88671875" style="92" customWidth="1"/>
    <col min="11765" max="11771" width="14.5546875" style="92" customWidth="1"/>
    <col min="11772" max="11774" width="13.33203125" style="92" customWidth="1"/>
    <col min="11775" max="11775" width="12.88671875" style="92" customWidth="1"/>
    <col min="11776" max="11779" width="13.33203125" style="92" customWidth="1"/>
    <col min="11780" max="11780" width="14.88671875" style="92" customWidth="1"/>
    <col min="11781" max="11781" width="13.33203125" style="92" customWidth="1"/>
    <col min="11782" max="11785" width="15.33203125" style="92" customWidth="1"/>
    <col min="11786" max="11786" width="19.109375" style="92" customWidth="1"/>
    <col min="11787" max="11787" width="17.6640625" style="92" customWidth="1"/>
    <col min="11788" max="11841" width="10.6640625" style="92" customWidth="1"/>
    <col min="11842" max="12010" width="11.5546875" style="92"/>
    <col min="12011" max="12011" width="16.44140625" style="92" customWidth="1"/>
    <col min="12012" max="12018" width="13.5546875" style="92" customWidth="1"/>
    <col min="12019" max="12019" width="16.5546875" style="92" customWidth="1"/>
    <col min="12020" max="12020" width="14.88671875" style="92" customWidth="1"/>
    <col min="12021" max="12027" width="14.5546875" style="92" customWidth="1"/>
    <col min="12028" max="12030" width="13.33203125" style="92" customWidth="1"/>
    <col min="12031" max="12031" width="12.88671875" style="92" customWidth="1"/>
    <col min="12032" max="12035" width="13.33203125" style="92" customWidth="1"/>
    <col min="12036" max="12036" width="14.88671875" style="92" customWidth="1"/>
    <col min="12037" max="12037" width="13.33203125" style="92" customWidth="1"/>
    <col min="12038" max="12041" width="15.33203125" style="92" customWidth="1"/>
    <col min="12042" max="12042" width="19.109375" style="92" customWidth="1"/>
    <col min="12043" max="12043" width="17.6640625" style="92" customWidth="1"/>
    <col min="12044" max="12097" width="10.6640625" style="92" customWidth="1"/>
    <col min="12098" max="12266" width="11.5546875" style="92"/>
    <col min="12267" max="12267" width="16.44140625" style="92" customWidth="1"/>
    <col min="12268" max="12274" width="13.5546875" style="92" customWidth="1"/>
    <col min="12275" max="12275" width="16.5546875" style="92" customWidth="1"/>
    <col min="12276" max="12276" width="14.88671875" style="92" customWidth="1"/>
    <col min="12277" max="12283" width="14.5546875" style="92" customWidth="1"/>
    <col min="12284" max="12286" width="13.33203125" style="92" customWidth="1"/>
    <col min="12287" max="12287" width="12.88671875" style="92" customWidth="1"/>
    <col min="12288" max="12291" width="13.33203125" style="92" customWidth="1"/>
    <col min="12292" max="12292" width="14.88671875" style="92" customWidth="1"/>
    <col min="12293" max="12293" width="13.33203125" style="92" customWidth="1"/>
    <col min="12294" max="12297" width="15.33203125" style="92" customWidth="1"/>
    <col min="12298" max="12298" width="19.109375" style="92" customWidth="1"/>
    <col min="12299" max="12299" width="17.6640625" style="92" customWidth="1"/>
    <col min="12300" max="12353" width="10.6640625" style="92" customWidth="1"/>
    <col min="12354" max="12522" width="11.5546875" style="92"/>
    <col min="12523" max="12523" width="16.44140625" style="92" customWidth="1"/>
    <col min="12524" max="12530" width="13.5546875" style="92" customWidth="1"/>
    <col min="12531" max="12531" width="16.5546875" style="92" customWidth="1"/>
    <col min="12532" max="12532" width="14.88671875" style="92" customWidth="1"/>
    <col min="12533" max="12539" width="14.5546875" style="92" customWidth="1"/>
    <col min="12540" max="12542" width="13.33203125" style="92" customWidth="1"/>
    <col min="12543" max="12543" width="12.88671875" style="92" customWidth="1"/>
    <col min="12544" max="12547" width="13.33203125" style="92" customWidth="1"/>
    <col min="12548" max="12548" width="14.88671875" style="92" customWidth="1"/>
    <col min="12549" max="12549" width="13.33203125" style="92" customWidth="1"/>
    <col min="12550" max="12553" width="15.33203125" style="92" customWidth="1"/>
    <col min="12554" max="12554" width="19.109375" style="92" customWidth="1"/>
    <col min="12555" max="12555" width="17.6640625" style="92" customWidth="1"/>
    <col min="12556" max="12609" width="10.6640625" style="92" customWidth="1"/>
    <col min="12610" max="12778" width="11.5546875" style="92"/>
    <col min="12779" max="12779" width="16.44140625" style="92" customWidth="1"/>
    <col min="12780" max="12786" width="13.5546875" style="92" customWidth="1"/>
    <col min="12787" max="12787" width="16.5546875" style="92" customWidth="1"/>
    <col min="12788" max="12788" width="14.88671875" style="92" customWidth="1"/>
    <col min="12789" max="12795" width="14.5546875" style="92" customWidth="1"/>
    <col min="12796" max="12798" width="13.33203125" style="92" customWidth="1"/>
    <col min="12799" max="12799" width="12.88671875" style="92" customWidth="1"/>
    <col min="12800" max="12803" width="13.33203125" style="92" customWidth="1"/>
    <col min="12804" max="12804" width="14.88671875" style="92" customWidth="1"/>
    <col min="12805" max="12805" width="13.33203125" style="92" customWidth="1"/>
    <col min="12806" max="12809" width="15.33203125" style="92" customWidth="1"/>
    <col min="12810" max="12810" width="19.109375" style="92" customWidth="1"/>
    <col min="12811" max="12811" width="17.6640625" style="92" customWidth="1"/>
    <col min="12812" max="12865" width="10.6640625" style="92" customWidth="1"/>
    <col min="12866" max="13034" width="11.5546875" style="92"/>
    <col min="13035" max="13035" width="16.44140625" style="92" customWidth="1"/>
    <col min="13036" max="13042" width="13.5546875" style="92" customWidth="1"/>
    <col min="13043" max="13043" width="16.5546875" style="92" customWidth="1"/>
    <col min="13044" max="13044" width="14.88671875" style="92" customWidth="1"/>
    <col min="13045" max="13051" width="14.5546875" style="92" customWidth="1"/>
    <col min="13052" max="13054" width="13.33203125" style="92" customWidth="1"/>
    <col min="13055" max="13055" width="12.88671875" style="92" customWidth="1"/>
    <col min="13056" max="13059" width="13.33203125" style="92" customWidth="1"/>
    <col min="13060" max="13060" width="14.88671875" style="92" customWidth="1"/>
    <col min="13061" max="13061" width="13.33203125" style="92" customWidth="1"/>
    <col min="13062" max="13065" width="15.33203125" style="92" customWidth="1"/>
    <col min="13066" max="13066" width="19.109375" style="92" customWidth="1"/>
    <col min="13067" max="13067" width="17.6640625" style="92" customWidth="1"/>
    <col min="13068" max="13121" width="10.6640625" style="92" customWidth="1"/>
    <col min="13122" max="13290" width="11.5546875" style="92"/>
    <col min="13291" max="13291" width="16.44140625" style="92" customWidth="1"/>
    <col min="13292" max="13298" width="13.5546875" style="92" customWidth="1"/>
    <col min="13299" max="13299" width="16.5546875" style="92" customWidth="1"/>
    <col min="13300" max="13300" width="14.88671875" style="92" customWidth="1"/>
    <col min="13301" max="13307" width="14.5546875" style="92" customWidth="1"/>
    <col min="13308" max="13310" width="13.33203125" style="92" customWidth="1"/>
    <col min="13311" max="13311" width="12.88671875" style="92" customWidth="1"/>
    <col min="13312" max="13315" width="13.33203125" style="92" customWidth="1"/>
    <col min="13316" max="13316" width="14.88671875" style="92" customWidth="1"/>
    <col min="13317" max="13317" width="13.33203125" style="92" customWidth="1"/>
    <col min="13318" max="13321" width="15.33203125" style="92" customWidth="1"/>
    <col min="13322" max="13322" width="19.109375" style="92" customWidth="1"/>
    <col min="13323" max="13323" width="17.6640625" style="92" customWidth="1"/>
    <col min="13324" max="13377" width="10.6640625" style="92" customWidth="1"/>
    <col min="13378" max="13546" width="11.5546875" style="92"/>
    <col min="13547" max="13547" width="16.44140625" style="92" customWidth="1"/>
    <col min="13548" max="13554" width="13.5546875" style="92" customWidth="1"/>
    <col min="13555" max="13555" width="16.5546875" style="92" customWidth="1"/>
    <col min="13556" max="13556" width="14.88671875" style="92" customWidth="1"/>
    <col min="13557" max="13563" width="14.5546875" style="92" customWidth="1"/>
    <col min="13564" max="13566" width="13.33203125" style="92" customWidth="1"/>
    <col min="13567" max="13567" width="12.88671875" style="92" customWidth="1"/>
    <col min="13568" max="13571" width="13.33203125" style="92" customWidth="1"/>
    <col min="13572" max="13572" width="14.88671875" style="92" customWidth="1"/>
    <col min="13573" max="13573" width="13.33203125" style="92" customWidth="1"/>
    <col min="13574" max="13577" width="15.33203125" style="92" customWidth="1"/>
    <col min="13578" max="13578" width="19.109375" style="92" customWidth="1"/>
    <col min="13579" max="13579" width="17.6640625" style="92" customWidth="1"/>
    <col min="13580" max="13633" width="10.6640625" style="92" customWidth="1"/>
    <col min="13634" max="13802" width="11.5546875" style="92"/>
    <col min="13803" max="13803" width="16.44140625" style="92" customWidth="1"/>
    <col min="13804" max="13810" width="13.5546875" style="92" customWidth="1"/>
    <col min="13811" max="13811" width="16.5546875" style="92" customWidth="1"/>
    <col min="13812" max="13812" width="14.88671875" style="92" customWidth="1"/>
    <col min="13813" max="13819" width="14.5546875" style="92" customWidth="1"/>
    <col min="13820" max="13822" width="13.33203125" style="92" customWidth="1"/>
    <col min="13823" max="13823" width="12.88671875" style="92" customWidth="1"/>
    <col min="13824" max="13827" width="13.33203125" style="92" customWidth="1"/>
    <col min="13828" max="13828" width="14.88671875" style="92" customWidth="1"/>
    <col min="13829" max="13829" width="13.33203125" style="92" customWidth="1"/>
    <col min="13830" max="13833" width="15.33203125" style="92" customWidth="1"/>
    <col min="13834" max="13834" width="19.109375" style="92" customWidth="1"/>
    <col min="13835" max="13835" width="17.6640625" style="92" customWidth="1"/>
    <col min="13836" max="13889" width="10.6640625" style="92" customWidth="1"/>
    <col min="13890" max="14058" width="11.5546875" style="92"/>
    <col min="14059" max="14059" width="16.44140625" style="92" customWidth="1"/>
    <col min="14060" max="14066" width="13.5546875" style="92" customWidth="1"/>
    <col min="14067" max="14067" width="16.5546875" style="92" customWidth="1"/>
    <col min="14068" max="14068" width="14.88671875" style="92" customWidth="1"/>
    <col min="14069" max="14075" width="14.5546875" style="92" customWidth="1"/>
    <col min="14076" max="14078" width="13.33203125" style="92" customWidth="1"/>
    <col min="14079" max="14079" width="12.88671875" style="92" customWidth="1"/>
    <col min="14080" max="14083" width="13.33203125" style="92" customWidth="1"/>
    <col min="14084" max="14084" width="14.88671875" style="92" customWidth="1"/>
    <col min="14085" max="14085" width="13.33203125" style="92" customWidth="1"/>
    <col min="14086" max="14089" width="15.33203125" style="92" customWidth="1"/>
    <col min="14090" max="14090" width="19.109375" style="92" customWidth="1"/>
    <col min="14091" max="14091" width="17.6640625" style="92" customWidth="1"/>
    <col min="14092" max="14145" width="10.6640625" style="92" customWidth="1"/>
    <col min="14146" max="14314" width="11.5546875" style="92"/>
    <col min="14315" max="14315" width="16.44140625" style="92" customWidth="1"/>
    <col min="14316" max="14322" width="13.5546875" style="92" customWidth="1"/>
    <col min="14323" max="14323" width="16.5546875" style="92" customWidth="1"/>
    <col min="14324" max="14324" width="14.88671875" style="92" customWidth="1"/>
    <col min="14325" max="14331" width="14.5546875" style="92" customWidth="1"/>
    <col min="14332" max="14334" width="13.33203125" style="92" customWidth="1"/>
    <col min="14335" max="14335" width="12.88671875" style="92" customWidth="1"/>
    <col min="14336" max="14339" width="13.33203125" style="92" customWidth="1"/>
    <col min="14340" max="14340" width="14.88671875" style="92" customWidth="1"/>
    <col min="14341" max="14341" width="13.33203125" style="92" customWidth="1"/>
    <col min="14342" max="14345" width="15.33203125" style="92" customWidth="1"/>
    <col min="14346" max="14346" width="19.109375" style="92" customWidth="1"/>
    <col min="14347" max="14347" width="17.6640625" style="92" customWidth="1"/>
    <col min="14348" max="14401" width="10.6640625" style="92" customWidth="1"/>
    <col min="14402" max="14570" width="11.5546875" style="92"/>
    <col min="14571" max="14571" width="16.44140625" style="92" customWidth="1"/>
    <col min="14572" max="14578" width="13.5546875" style="92" customWidth="1"/>
    <col min="14579" max="14579" width="16.5546875" style="92" customWidth="1"/>
    <col min="14580" max="14580" width="14.88671875" style="92" customWidth="1"/>
    <col min="14581" max="14587" width="14.5546875" style="92" customWidth="1"/>
    <col min="14588" max="14590" width="13.33203125" style="92" customWidth="1"/>
    <col min="14591" max="14591" width="12.88671875" style="92" customWidth="1"/>
    <col min="14592" max="14595" width="13.33203125" style="92" customWidth="1"/>
    <col min="14596" max="14596" width="14.88671875" style="92" customWidth="1"/>
    <col min="14597" max="14597" width="13.33203125" style="92" customWidth="1"/>
    <col min="14598" max="14601" width="15.33203125" style="92" customWidth="1"/>
    <col min="14602" max="14602" width="19.109375" style="92" customWidth="1"/>
    <col min="14603" max="14603" width="17.6640625" style="92" customWidth="1"/>
    <col min="14604" max="14657" width="10.6640625" style="92" customWidth="1"/>
    <col min="14658" max="14826" width="11.5546875" style="92"/>
    <col min="14827" max="14827" width="16.44140625" style="92" customWidth="1"/>
    <col min="14828" max="14834" width="13.5546875" style="92" customWidth="1"/>
    <col min="14835" max="14835" width="16.5546875" style="92" customWidth="1"/>
    <col min="14836" max="14836" width="14.88671875" style="92" customWidth="1"/>
    <col min="14837" max="14843" width="14.5546875" style="92" customWidth="1"/>
    <col min="14844" max="14846" width="13.33203125" style="92" customWidth="1"/>
    <col min="14847" max="14847" width="12.88671875" style="92" customWidth="1"/>
    <col min="14848" max="14851" width="13.33203125" style="92" customWidth="1"/>
    <col min="14852" max="14852" width="14.88671875" style="92" customWidth="1"/>
    <col min="14853" max="14853" width="13.33203125" style="92" customWidth="1"/>
    <col min="14854" max="14857" width="15.33203125" style="92" customWidth="1"/>
    <col min="14858" max="14858" width="19.109375" style="92" customWidth="1"/>
    <col min="14859" max="14859" width="17.6640625" style="92" customWidth="1"/>
    <col min="14860" max="14913" width="10.6640625" style="92" customWidth="1"/>
    <col min="14914" max="15082" width="11.5546875" style="92"/>
    <col min="15083" max="15083" width="16.44140625" style="92" customWidth="1"/>
    <col min="15084" max="15090" width="13.5546875" style="92" customWidth="1"/>
    <col min="15091" max="15091" width="16.5546875" style="92" customWidth="1"/>
    <col min="15092" max="15092" width="14.88671875" style="92" customWidth="1"/>
    <col min="15093" max="15099" width="14.5546875" style="92" customWidth="1"/>
    <col min="15100" max="15102" width="13.33203125" style="92" customWidth="1"/>
    <col min="15103" max="15103" width="12.88671875" style="92" customWidth="1"/>
    <col min="15104" max="15107" width="13.33203125" style="92" customWidth="1"/>
    <col min="15108" max="15108" width="14.88671875" style="92" customWidth="1"/>
    <col min="15109" max="15109" width="13.33203125" style="92" customWidth="1"/>
    <col min="15110" max="15113" width="15.33203125" style="92" customWidth="1"/>
    <col min="15114" max="15114" width="19.109375" style="92" customWidth="1"/>
    <col min="15115" max="15115" width="17.6640625" style="92" customWidth="1"/>
    <col min="15116" max="15169" width="10.6640625" style="92" customWidth="1"/>
    <col min="15170" max="15338" width="11.5546875" style="92"/>
    <col min="15339" max="15339" width="16.44140625" style="92" customWidth="1"/>
    <col min="15340" max="15346" width="13.5546875" style="92" customWidth="1"/>
    <col min="15347" max="15347" width="16.5546875" style="92" customWidth="1"/>
    <col min="15348" max="15348" width="14.88671875" style="92" customWidth="1"/>
    <col min="15349" max="15355" width="14.5546875" style="92" customWidth="1"/>
    <col min="15356" max="15358" width="13.33203125" style="92" customWidth="1"/>
    <col min="15359" max="15359" width="12.88671875" style="92" customWidth="1"/>
    <col min="15360" max="15363" width="13.33203125" style="92" customWidth="1"/>
    <col min="15364" max="15364" width="14.88671875" style="92" customWidth="1"/>
    <col min="15365" max="15365" width="13.33203125" style="92" customWidth="1"/>
    <col min="15366" max="15369" width="15.33203125" style="92" customWidth="1"/>
    <col min="15370" max="15370" width="19.109375" style="92" customWidth="1"/>
    <col min="15371" max="15371" width="17.6640625" style="92" customWidth="1"/>
    <col min="15372" max="15425" width="10.6640625" style="92" customWidth="1"/>
    <col min="15426" max="15594" width="11.5546875" style="92"/>
    <col min="15595" max="15595" width="16.44140625" style="92" customWidth="1"/>
    <col min="15596" max="15602" width="13.5546875" style="92" customWidth="1"/>
    <col min="15603" max="15603" width="16.5546875" style="92" customWidth="1"/>
    <col min="15604" max="15604" width="14.88671875" style="92" customWidth="1"/>
    <col min="15605" max="15611" width="14.5546875" style="92" customWidth="1"/>
    <col min="15612" max="15614" width="13.33203125" style="92" customWidth="1"/>
    <col min="15615" max="15615" width="12.88671875" style="92" customWidth="1"/>
    <col min="15616" max="15619" width="13.33203125" style="92" customWidth="1"/>
    <col min="15620" max="15620" width="14.88671875" style="92" customWidth="1"/>
    <col min="15621" max="15621" width="13.33203125" style="92" customWidth="1"/>
    <col min="15622" max="15625" width="15.33203125" style="92" customWidth="1"/>
    <col min="15626" max="15626" width="19.109375" style="92" customWidth="1"/>
    <col min="15627" max="15627" width="17.6640625" style="92" customWidth="1"/>
    <col min="15628" max="15681" width="10.6640625" style="92" customWidth="1"/>
    <col min="15682" max="15850" width="11.5546875" style="92"/>
    <col min="15851" max="15851" width="16.44140625" style="92" customWidth="1"/>
    <col min="15852" max="15858" width="13.5546875" style="92" customWidth="1"/>
    <col min="15859" max="15859" width="16.5546875" style="92" customWidth="1"/>
    <col min="15860" max="15860" width="14.88671875" style="92" customWidth="1"/>
    <col min="15861" max="15867" width="14.5546875" style="92" customWidth="1"/>
    <col min="15868" max="15870" width="13.33203125" style="92" customWidth="1"/>
    <col min="15871" max="15871" width="12.88671875" style="92" customWidth="1"/>
    <col min="15872" max="15875" width="13.33203125" style="92" customWidth="1"/>
    <col min="15876" max="15876" width="14.88671875" style="92" customWidth="1"/>
    <col min="15877" max="15877" width="13.33203125" style="92" customWidth="1"/>
    <col min="15878" max="15881" width="15.33203125" style="92" customWidth="1"/>
    <col min="15882" max="15882" width="19.109375" style="92" customWidth="1"/>
    <col min="15883" max="15883" width="17.6640625" style="92" customWidth="1"/>
    <col min="15884" max="15937" width="10.6640625" style="92" customWidth="1"/>
    <col min="15938" max="16106" width="11.5546875" style="92"/>
    <col min="16107" max="16107" width="16.44140625" style="92" customWidth="1"/>
    <col min="16108" max="16114" width="13.5546875" style="92" customWidth="1"/>
    <col min="16115" max="16115" width="16.5546875" style="92" customWidth="1"/>
    <col min="16116" max="16116" width="14.88671875" style="92" customWidth="1"/>
    <col min="16117" max="16123" width="14.5546875" style="92" customWidth="1"/>
    <col min="16124" max="16126" width="13.33203125" style="92" customWidth="1"/>
    <col min="16127" max="16127" width="12.88671875" style="92" customWidth="1"/>
    <col min="16128" max="16131" width="13.33203125" style="92" customWidth="1"/>
    <col min="16132" max="16132" width="14.88671875" style="92" customWidth="1"/>
    <col min="16133" max="16133" width="13.33203125" style="92" customWidth="1"/>
    <col min="16134" max="16137" width="15.33203125" style="92" customWidth="1"/>
    <col min="16138" max="16138" width="19.109375" style="92" customWidth="1"/>
    <col min="16139" max="16139" width="17.6640625" style="92" customWidth="1"/>
    <col min="16140" max="16193" width="10.6640625" style="92" customWidth="1"/>
    <col min="16194" max="16362" width="11.5546875" style="92"/>
    <col min="16363" max="16378" width="11.5546875" style="92" customWidth="1"/>
    <col min="16379" max="16384" width="11.5546875" style="92"/>
  </cols>
  <sheetData>
    <row r="1" spans="1:48" customFormat="1" ht="20.25" customHeight="1" x14ac:dyDescent="0.25">
      <c r="A1" s="510" t="s">
        <v>616</v>
      </c>
      <c r="B1" s="510"/>
      <c r="C1" s="510"/>
      <c r="D1" s="510"/>
      <c r="E1" s="510"/>
      <c r="F1" s="510"/>
      <c r="G1" s="510"/>
      <c r="H1" s="510"/>
      <c r="I1" s="510"/>
      <c r="J1" s="322"/>
      <c r="K1" s="322"/>
      <c r="L1" s="322"/>
    </row>
    <row r="2" spans="1:48" customFormat="1" ht="30.75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322"/>
      <c r="K2" s="322"/>
      <c r="L2" s="322"/>
    </row>
    <row r="3" spans="1:48" customFormat="1" ht="6" customHeight="1" x14ac:dyDescent="0.4">
      <c r="A3" s="165"/>
      <c r="B3" s="165"/>
      <c r="C3" s="165"/>
      <c r="D3" s="165"/>
      <c r="E3" s="165"/>
      <c r="F3" s="165"/>
      <c r="G3" s="165"/>
      <c r="H3" s="165"/>
      <c r="I3" s="165"/>
      <c r="J3" s="165"/>
    </row>
    <row r="4" spans="1:48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48" s="440" customFormat="1" ht="15.6" customHeight="1" x14ac:dyDescent="0.25">
      <c r="A5" s="157" t="s">
        <v>629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8"/>
      <c r="N5" s="438"/>
      <c r="O5" s="439"/>
      <c r="P5" s="439"/>
      <c r="Q5" s="439"/>
      <c r="R5" s="439"/>
      <c r="S5" s="439"/>
      <c r="T5" s="439"/>
      <c r="U5" s="439"/>
      <c r="V5" s="439"/>
      <c r="W5" s="439"/>
      <c r="X5" s="439"/>
    </row>
    <row r="6" spans="1:48" ht="6" customHeight="1" thickBot="1" x14ac:dyDescent="0.3">
      <c r="A6" s="428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90"/>
      <c r="N6" s="90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48" ht="26.1" customHeight="1" thickBot="1" x14ac:dyDescent="0.3">
      <c r="A7" s="516" t="s">
        <v>41</v>
      </c>
      <c r="B7" s="520" t="s">
        <v>618</v>
      </c>
      <c r="C7" s="518"/>
      <c r="D7" s="518"/>
      <c r="E7" s="518"/>
      <c r="F7" s="518"/>
      <c r="G7" s="518"/>
      <c r="H7" s="518"/>
      <c r="I7" s="518"/>
      <c r="J7" s="518"/>
      <c r="K7" s="522" t="s">
        <v>617</v>
      </c>
      <c r="L7" s="522" t="s">
        <v>615</v>
      </c>
    </row>
    <row r="8" spans="1:48" ht="33.9" customHeight="1" thickBot="1" x14ac:dyDescent="0.3">
      <c r="A8" s="517"/>
      <c r="B8" s="518" t="s">
        <v>650</v>
      </c>
      <c r="C8" s="521"/>
      <c r="D8" s="518" t="s">
        <v>651</v>
      </c>
      <c r="E8" s="521"/>
      <c r="F8" s="520" t="s">
        <v>638</v>
      </c>
      <c r="G8" s="521"/>
      <c r="H8" s="520" t="s">
        <v>638</v>
      </c>
      <c r="I8" s="521"/>
      <c r="J8" s="522" t="s">
        <v>613</v>
      </c>
      <c r="K8" s="523"/>
      <c r="L8" s="523"/>
    </row>
    <row r="9" spans="1:48" ht="33.9" customHeight="1" thickBot="1" x14ac:dyDescent="0.3">
      <c r="A9" s="517"/>
      <c r="B9" s="427" t="s">
        <v>307</v>
      </c>
      <c r="C9" s="149" t="s">
        <v>380</v>
      </c>
      <c r="D9" s="427" t="s">
        <v>307</v>
      </c>
      <c r="E9" s="149" t="s">
        <v>380</v>
      </c>
      <c r="F9" s="149" t="s">
        <v>183</v>
      </c>
      <c r="G9" s="149" t="s">
        <v>380</v>
      </c>
      <c r="H9" s="149" t="s">
        <v>183</v>
      </c>
      <c r="I9" s="149" t="s">
        <v>380</v>
      </c>
      <c r="J9" s="523"/>
      <c r="K9" s="523"/>
      <c r="L9" s="523"/>
    </row>
    <row r="10" spans="1:48" ht="19.05" customHeight="1" thickBot="1" x14ac:dyDescent="0.3">
      <c r="A10" s="517"/>
      <c r="B10" s="520" t="s">
        <v>541</v>
      </c>
      <c r="C10" s="521"/>
      <c r="D10" s="520" t="s">
        <v>542</v>
      </c>
      <c r="E10" s="521"/>
      <c r="F10" s="520" t="s">
        <v>541</v>
      </c>
      <c r="G10" s="521"/>
      <c r="H10" s="520" t="s">
        <v>542</v>
      </c>
      <c r="I10" s="521"/>
      <c r="J10" s="524"/>
      <c r="K10" s="524"/>
      <c r="L10" s="523"/>
    </row>
    <row r="11" spans="1:48" ht="19.8" customHeight="1" x14ac:dyDescent="0.25">
      <c r="A11" s="517"/>
      <c r="B11" s="513" t="s">
        <v>186</v>
      </c>
      <c r="C11" s="514"/>
      <c r="D11" s="514"/>
      <c r="E11" s="515"/>
      <c r="F11" s="429" t="s">
        <v>189</v>
      </c>
      <c r="G11" s="429" t="s">
        <v>186</v>
      </c>
      <c r="H11" s="429" t="s">
        <v>189</v>
      </c>
      <c r="I11" s="429" t="s">
        <v>186</v>
      </c>
      <c r="J11" s="429" t="s">
        <v>186</v>
      </c>
      <c r="K11" s="429" t="s">
        <v>186</v>
      </c>
      <c r="L11" s="523"/>
    </row>
    <row r="12" spans="1:48" ht="22.8" customHeight="1" x14ac:dyDescent="0.25">
      <c r="A12" s="396"/>
      <c r="B12" s="469" t="s">
        <v>591</v>
      </c>
      <c r="C12" s="469" t="s">
        <v>592</v>
      </c>
      <c r="D12" s="469" t="s">
        <v>593</v>
      </c>
      <c r="E12" s="469" t="s">
        <v>594</v>
      </c>
      <c r="F12" s="469" t="s">
        <v>595</v>
      </c>
      <c r="G12" s="469" t="s">
        <v>596</v>
      </c>
      <c r="H12" s="469" t="s">
        <v>597</v>
      </c>
      <c r="I12" s="469" t="s">
        <v>598</v>
      </c>
      <c r="J12" s="469" t="s">
        <v>624</v>
      </c>
      <c r="K12" s="469" t="s">
        <v>625</v>
      </c>
      <c r="L12" s="469" t="s">
        <v>614</v>
      </c>
    </row>
    <row r="13" spans="1:48" ht="22.95" customHeight="1" x14ac:dyDescent="0.25">
      <c r="A13" s="182" t="s">
        <v>6</v>
      </c>
      <c r="B13" s="456">
        <v>3742007.56</v>
      </c>
      <c r="C13" s="456">
        <v>1062730.14704</v>
      </c>
      <c r="D13" s="456">
        <v>303814.32</v>
      </c>
      <c r="E13" s="456">
        <v>86283.266879999996</v>
      </c>
      <c r="F13" s="456">
        <v>73764.077000000005</v>
      </c>
      <c r="G13" s="456">
        <v>1622809.6940000001</v>
      </c>
      <c r="H13" s="456">
        <v>6210.6390000000001</v>
      </c>
      <c r="I13" s="456">
        <v>136634.05799999999</v>
      </c>
      <c r="J13" s="456">
        <f>C13+E13+G13+I13</f>
        <v>2908457.1659200005</v>
      </c>
      <c r="K13" s="456">
        <v>1331833514.75261</v>
      </c>
      <c r="L13" s="461">
        <v>20.219984835241181</v>
      </c>
      <c r="M13" s="362"/>
      <c r="N13" s="362"/>
      <c r="P13" s="341"/>
      <c r="Q13" s="376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</row>
    <row r="14" spans="1:48" ht="22.95" customHeight="1" x14ac:dyDescent="0.25">
      <c r="A14" s="182" t="s">
        <v>7</v>
      </c>
      <c r="B14" s="456">
        <v>559843.75</v>
      </c>
      <c r="C14" s="456">
        <v>158995.625</v>
      </c>
      <c r="D14" s="456">
        <v>54717.21</v>
      </c>
      <c r="E14" s="456">
        <v>15539.68764</v>
      </c>
      <c r="F14" s="456">
        <v>9857.9580000000005</v>
      </c>
      <c r="G14" s="456">
        <v>216875.076</v>
      </c>
      <c r="H14" s="456">
        <v>1019.474</v>
      </c>
      <c r="I14" s="456">
        <v>22428.428</v>
      </c>
      <c r="J14" s="456">
        <f t="shared" ref="J14:J27" si="0">C14+E14+G14+I14</f>
        <v>413838.81664000003</v>
      </c>
      <c r="K14" s="456">
        <v>398518896.13050008</v>
      </c>
      <c r="L14" s="461">
        <v>6.0503403368795388</v>
      </c>
      <c r="M14" s="362"/>
      <c r="N14" s="362"/>
      <c r="P14" s="341"/>
      <c r="Q14" s="376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</row>
    <row r="15" spans="1:48" ht="22.95" customHeight="1" x14ac:dyDescent="0.25">
      <c r="A15" s="182" t="s">
        <v>8</v>
      </c>
      <c r="B15" s="456">
        <v>5687505.4699999997</v>
      </c>
      <c r="C15" s="456">
        <v>1615251.55348</v>
      </c>
      <c r="D15" s="456">
        <v>573133.43000000005</v>
      </c>
      <c r="E15" s="456">
        <v>162769.89412000001</v>
      </c>
      <c r="F15" s="456">
        <v>111610.09299999999</v>
      </c>
      <c r="G15" s="456">
        <v>2455422.0460000001</v>
      </c>
      <c r="H15" s="456">
        <v>11654.994000000001</v>
      </c>
      <c r="I15" s="456">
        <v>256409.86800000002</v>
      </c>
      <c r="J15" s="456">
        <f t="shared" si="0"/>
        <v>4489853.3615999995</v>
      </c>
      <c r="K15" s="456">
        <v>1124098297.9940701</v>
      </c>
      <c r="L15" s="461">
        <v>17.0661349838328</v>
      </c>
      <c r="M15" s="362"/>
      <c r="N15" s="362"/>
      <c r="P15" s="341"/>
      <c r="Q15" s="376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</row>
    <row r="16" spans="1:48" ht="22.95" customHeight="1" x14ac:dyDescent="0.25">
      <c r="A16" s="182" t="s">
        <v>9</v>
      </c>
      <c r="B16" s="456">
        <v>242953.76</v>
      </c>
      <c r="C16" s="456">
        <v>68998.867840000006</v>
      </c>
      <c r="D16" s="456">
        <v>23673.54</v>
      </c>
      <c r="E16" s="456">
        <v>6723.2853599999999</v>
      </c>
      <c r="F16" s="456">
        <v>4236.1130000000003</v>
      </c>
      <c r="G16" s="456">
        <v>93194.486000000004</v>
      </c>
      <c r="H16" s="456">
        <v>430.58100000000002</v>
      </c>
      <c r="I16" s="456">
        <v>9472.7820000000011</v>
      </c>
      <c r="J16" s="456">
        <f t="shared" si="0"/>
        <v>178389.42120000001</v>
      </c>
      <c r="K16" s="456">
        <v>174408383.86244002</v>
      </c>
      <c r="L16" s="461">
        <v>2.6478796619654963</v>
      </c>
      <c r="M16" s="362"/>
      <c r="N16" s="362"/>
      <c r="P16" s="341"/>
      <c r="Q16" s="376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</row>
    <row r="17" spans="1:48" ht="22.95" customHeight="1" x14ac:dyDescent="0.25">
      <c r="A17" s="183" t="s">
        <v>10</v>
      </c>
      <c r="B17" s="456">
        <v>142098.14000000001</v>
      </c>
      <c r="C17" s="456">
        <v>40355.871760000002</v>
      </c>
      <c r="D17" s="456">
        <v>12607.56</v>
      </c>
      <c r="E17" s="456">
        <v>3580.5470399999995</v>
      </c>
      <c r="F17" s="456">
        <v>2486.3580000000002</v>
      </c>
      <c r="G17" s="456">
        <v>54699.876000000004</v>
      </c>
      <c r="H17" s="456">
        <v>232.90899999999999</v>
      </c>
      <c r="I17" s="456">
        <v>5123.9979999999996</v>
      </c>
      <c r="J17" s="456">
        <f t="shared" si="0"/>
        <v>103760.2928</v>
      </c>
      <c r="K17" s="456">
        <v>97845164.617509991</v>
      </c>
      <c r="L17" s="461">
        <v>1.4854917847109628</v>
      </c>
      <c r="M17" s="362"/>
      <c r="N17" s="362"/>
      <c r="P17" s="341"/>
      <c r="Q17" s="376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</row>
    <row r="18" spans="1:48" ht="22.95" customHeight="1" x14ac:dyDescent="0.25">
      <c r="A18" s="183" t="s">
        <v>11</v>
      </c>
      <c r="B18" s="456">
        <v>97372.55</v>
      </c>
      <c r="C18" s="456">
        <v>27653.804199999999</v>
      </c>
      <c r="D18" s="456">
        <v>7573.55</v>
      </c>
      <c r="E18" s="456">
        <v>2150.8881999999999</v>
      </c>
      <c r="F18" s="456">
        <v>1797.9259999999999</v>
      </c>
      <c r="G18" s="456">
        <v>39554.371999999996</v>
      </c>
      <c r="H18" s="456">
        <v>145.351</v>
      </c>
      <c r="I18" s="456">
        <v>3197.7219999999998</v>
      </c>
      <c r="J18" s="456">
        <f t="shared" si="0"/>
        <v>72556.786399999997</v>
      </c>
      <c r="K18" s="456">
        <v>49958018.996009991</v>
      </c>
      <c r="L18" s="461">
        <v>0.75846596087923934</v>
      </c>
      <c r="M18" s="362"/>
      <c r="N18" s="362"/>
      <c r="P18" s="341"/>
      <c r="Q18" s="376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</row>
    <row r="19" spans="1:48" ht="22.95" customHeight="1" x14ac:dyDescent="0.25">
      <c r="A19" s="182" t="s">
        <v>12</v>
      </c>
      <c r="B19" s="456">
        <v>607330.74</v>
      </c>
      <c r="C19" s="456">
        <v>172481.93015999999</v>
      </c>
      <c r="D19" s="456">
        <v>55214.03</v>
      </c>
      <c r="E19" s="456">
        <v>15680.784519999997</v>
      </c>
      <c r="F19" s="456">
        <v>11461.048000000001</v>
      </c>
      <c r="G19" s="456">
        <v>252143.05600000001</v>
      </c>
      <c r="H19" s="456">
        <v>1117.8969999999999</v>
      </c>
      <c r="I19" s="456">
        <v>24593.733999999997</v>
      </c>
      <c r="J19" s="456">
        <f t="shared" si="0"/>
        <v>464899.50467999995</v>
      </c>
      <c r="K19" s="456">
        <v>245674250.20888999</v>
      </c>
      <c r="L19" s="461">
        <v>3.7298427758485477</v>
      </c>
      <c r="M19" s="362"/>
      <c r="N19" s="362"/>
      <c r="P19" s="341"/>
      <c r="Q19" s="376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</row>
    <row r="20" spans="1:48" ht="22.95" customHeight="1" x14ac:dyDescent="0.25">
      <c r="A20" s="162" t="s">
        <v>13</v>
      </c>
      <c r="B20" s="456">
        <v>3323856.17</v>
      </c>
      <c r="C20" s="456">
        <v>943975.15228000004</v>
      </c>
      <c r="D20" s="456">
        <v>286513.8</v>
      </c>
      <c r="E20" s="456">
        <v>81369.919199999989</v>
      </c>
      <c r="F20" s="456">
        <v>60929.385999999999</v>
      </c>
      <c r="G20" s="456">
        <v>1340446.4920000001</v>
      </c>
      <c r="H20" s="456">
        <v>5551.7190000000001</v>
      </c>
      <c r="I20" s="456">
        <v>122137.818</v>
      </c>
      <c r="J20" s="456">
        <f t="shared" si="0"/>
        <v>2487929.38148</v>
      </c>
      <c r="K20" s="456">
        <v>879287648.57931995</v>
      </c>
      <c r="L20" s="461">
        <v>13.349403452571348</v>
      </c>
      <c r="M20" s="362"/>
      <c r="N20" s="362"/>
      <c r="P20" s="341"/>
      <c r="Q20" s="376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</row>
    <row r="21" spans="1:48" ht="22.95" customHeight="1" x14ac:dyDescent="0.25">
      <c r="A21" s="184" t="s">
        <v>14</v>
      </c>
      <c r="B21" s="456">
        <v>470924.24</v>
      </c>
      <c r="C21" s="456">
        <v>133742.48415999999</v>
      </c>
      <c r="D21" s="456">
        <v>36209.08</v>
      </c>
      <c r="E21" s="456">
        <v>10283.378720000001</v>
      </c>
      <c r="F21" s="456">
        <v>8539.0259999999998</v>
      </c>
      <c r="G21" s="456">
        <v>187858.57199999999</v>
      </c>
      <c r="H21" s="456">
        <v>686.27599999999995</v>
      </c>
      <c r="I21" s="456">
        <v>15098.071999999998</v>
      </c>
      <c r="J21" s="456">
        <f t="shared" si="0"/>
        <v>346982.50687999994</v>
      </c>
      <c r="K21" s="456">
        <v>222590507.40085998</v>
      </c>
      <c r="L21" s="461">
        <v>3.3793838601141184</v>
      </c>
      <c r="M21" s="362"/>
      <c r="N21" s="362"/>
      <c r="P21" s="341"/>
      <c r="Q21" s="376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</row>
    <row r="22" spans="1:48" ht="22.95" customHeight="1" x14ac:dyDescent="0.25">
      <c r="A22" s="182" t="s">
        <v>15</v>
      </c>
      <c r="B22" s="456">
        <v>1187283.72</v>
      </c>
      <c r="C22" s="456">
        <v>337188.57647999993</v>
      </c>
      <c r="D22" s="456">
        <v>101646.51</v>
      </c>
      <c r="E22" s="456">
        <v>28867.608839999997</v>
      </c>
      <c r="F22" s="456">
        <v>21921.377</v>
      </c>
      <c r="G22" s="456">
        <v>482270.29399999999</v>
      </c>
      <c r="H22" s="456">
        <v>1971.9960000000001</v>
      </c>
      <c r="I22" s="456">
        <v>43383.912000000004</v>
      </c>
      <c r="J22" s="456">
        <f t="shared" si="0"/>
        <v>891710.39131999994</v>
      </c>
      <c r="K22" s="456">
        <v>319104434.16092002</v>
      </c>
      <c r="L22" s="461">
        <v>4.8446647032985517</v>
      </c>
      <c r="M22" s="362"/>
      <c r="N22" s="362"/>
      <c r="P22" s="341"/>
      <c r="Q22" s="376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</row>
    <row r="23" spans="1:48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61"/>
      <c r="M23" s="362"/>
      <c r="N23" s="362"/>
      <c r="P23" s="341"/>
      <c r="Q23" s="376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</row>
    <row r="24" spans="1:48" ht="22.95" customHeight="1" x14ac:dyDescent="0.25">
      <c r="A24" s="182" t="s">
        <v>17</v>
      </c>
      <c r="B24" s="456">
        <v>597240.93000000005</v>
      </c>
      <c r="C24" s="456">
        <v>169616.42412000001</v>
      </c>
      <c r="D24" s="456">
        <v>51148.13</v>
      </c>
      <c r="E24" s="456">
        <v>14526.068919999998</v>
      </c>
      <c r="F24" s="456">
        <v>10731.891</v>
      </c>
      <c r="G24" s="456">
        <v>236101.60199999998</v>
      </c>
      <c r="H24" s="456">
        <v>974.29200000000003</v>
      </c>
      <c r="I24" s="456">
        <v>21434.423999999999</v>
      </c>
      <c r="J24" s="456">
        <f t="shared" si="0"/>
        <v>441678.51903999998</v>
      </c>
      <c r="K24" s="456">
        <v>172730048.01782998</v>
      </c>
      <c r="L24" s="461">
        <v>2.6223990557556727</v>
      </c>
      <c r="M24" s="362"/>
      <c r="N24" s="362"/>
      <c r="P24" s="341"/>
      <c r="Q24" s="376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</row>
    <row r="25" spans="1:48" ht="22.95" customHeight="1" x14ac:dyDescent="0.25">
      <c r="A25" s="183" t="s">
        <v>18</v>
      </c>
      <c r="B25" s="456">
        <v>634828.75</v>
      </c>
      <c r="C25" s="456">
        <v>180291.36499999999</v>
      </c>
      <c r="D25" s="456">
        <v>30403</v>
      </c>
      <c r="E25" s="456">
        <v>8634.4519999999993</v>
      </c>
      <c r="F25" s="456">
        <v>11839.808999999999</v>
      </c>
      <c r="G25" s="456">
        <v>260475.79799999998</v>
      </c>
      <c r="H25" s="456">
        <v>577.12300000000005</v>
      </c>
      <c r="I25" s="456">
        <v>12696.706000000002</v>
      </c>
      <c r="J25" s="456">
        <f t="shared" si="0"/>
        <v>462098.321</v>
      </c>
      <c r="K25" s="456">
        <v>285036306.44980001</v>
      </c>
      <c r="L25" s="461">
        <v>4.3274401267629008</v>
      </c>
      <c r="M25" s="362"/>
      <c r="N25" s="362"/>
      <c r="P25" s="341"/>
      <c r="Q25" s="376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</row>
    <row r="26" spans="1:48" ht="22.95" customHeight="1" x14ac:dyDescent="0.25">
      <c r="A26" s="182" t="s">
        <v>19</v>
      </c>
      <c r="B26" s="456">
        <v>1970056.71</v>
      </c>
      <c r="C26" s="456">
        <v>559496.10563999997</v>
      </c>
      <c r="D26" s="456">
        <v>217251.92</v>
      </c>
      <c r="E26" s="456">
        <v>61699.545279999998</v>
      </c>
      <c r="F26" s="456">
        <v>38152.572</v>
      </c>
      <c r="G26" s="456">
        <v>839356.58400000003</v>
      </c>
      <c r="H26" s="456">
        <v>4230.7479999999996</v>
      </c>
      <c r="I26" s="456">
        <v>93076.455999999991</v>
      </c>
      <c r="J26" s="456">
        <f t="shared" si="0"/>
        <v>1553628.69092</v>
      </c>
      <c r="K26" s="456">
        <v>903372884.92795002</v>
      </c>
      <c r="L26" s="461">
        <v>13.715067109723691</v>
      </c>
      <c r="M26" s="362"/>
      <c r="N26" s="362"/>
      <c r="P26" s="341"/>
      <c r="Q26" s="376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</row>
    <row r="27" spans="1:48" ht="22.95" customHeight="1" x14ac:dyDescent="0.25">
      <c r="A27" s="378" t="s">
        <v>20</v>
      </c>
      <c r="B27" s="459">
        <v>910227.13</v>
      </c>
      <c r="C27" s="459">
        <v>258504.50491999998</v>
      </c>
      <c r="D27" s="459">
        <v>84270.81</v>
      </c>
      <c r="E27" s="459">
        <v>23932.910039999999</v>
      </c>
      <c r="F27" s="459">
        <v>16499.476999999999</v>
      </c>
      <c r="G27" s="459">
        <v>362988.49399999995</v>
      </c>
      <c r="H27" s="459">
        <v>1599.508</v>
      </c>
      <c r="I27" s="459">
        <v>35189.175999999999</v>
      </c>
      <c r="J27" s="459">
        <f t="shared" si="0"/>
        <v>680615.08495999989</v>
      </c>
      <c r="K27" s="459">
        <v>382260306.67383999</v>
      </c>
      <c r="L27" s="462">
        <v>5.8035013524159709</v>
      </c>
      <c r="P27" s="341"/>
      <c r="Q27" s="376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</row>
    <row r="28" spans="1:48" ht="22.95" customHeight="1" x14ac:dyDescent="0.25">
      <c r="A28" s="409" t="s">
        <v>69</v>
      </c>
      <c r="B28" s="460">
        <f>SUM(B13:B27)</f>
        <v>20173529.620000001</v>
      </c>
      <c r="C28" s="460">
        <f t="shared" ref="C28:L28" si="1">SUM(C13:C27)</f>
        <v>5729282.4120800002</v>
      </c>
      <c r="D28" s="460">
        <f t="shared" si="1"/>
        <v>1838176.8900000001</v>
      </c>
      <c r="E28" s="460">
        <f t="shared" si="1"/>
        <v>522042.23675999988</v>
      </c>
      <c r="F28" s="460">
        <f t="shared" si="1"/>
        <v>383827.11100000003</v>
      </c>
      <c r="G28" s="460">
        <f t="shared" si="1"/>
        <v>8444196.4419999979</v>
      </c>
      <c r="H28" s="460">
        <f t="shared" si="1"/>
        <v>36403.506999999998</v>
      </c>
      <c r="I28" s="460">
        <f t="shared" si="1"/>
        <v>800877.1540000001</v>
      </c>
      <c r="J28" s="460">
        <f t="shared" si="1"/>
        <v>15496398.244839998</v>
      </c>
      <c r="K28" s="460">
        <f t="shared" si="1"/>
        <v>6586718662.7725487</v>
      </c>
      <c r="L28" s="463">
        <f t="shared" si="1"/>
        <v>100.00000000000003</v>
      </c>
      <c r="P28" s="341"/>
      <c r="Q28" s="376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</row>
    <row r="29" spans="1:48" x14ac:dyDescent="0.25">
      <c r="A29" s="377"/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Q29" s="377"/>
    </row>
    <row r="30" spans="1:48" ht="99.6" customHeight="1" x14ac:dyDescent="0.25"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Q30" s="377"/>
    </row>
  </sheetData>
  <sheetProtection algorithmName="SHA-512" hashValue="8XgTBovfBknlM6+M9iGJ9MV+uJ1/WuZFr+X2TqbTskwf+8ryzfu3UGDtBasUI5Q3pnuKikKzCpBE4UX9UQY9cA==" saltValue="r+xI4UZEe8hCphj6/2ifXQ==" spinCount="100000" sheet="1" objects="1" scenarios="1"/>
  <mergeCells count="15">
    <mergeCell ref="A1:I2"/>
    <mergeCell ref="K7:K10"/>
    <mergeCell ref="L7:L11"/>
    <mergeCell ref="F10:G10"/>
    <mergeCell ref="H10:I10"/>
    <mergeCell ref="B7:J7"/>
    <mergeCell ref="A7:A11"/>
    <mergeCell ref="B8:C8"/>
    <mergeCell ref="D8:E8"/>
    <mergeCell ref="F8:G8"/>
    <mergeCell ref="H8:I8"/>
    <mergeCell ref="J8:J10"/>
    <mergeCell ref="B11:E11"/>
    <mergeCell ref="B10:C10"/>
    <mergeCell ref="D10:E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:F12 H12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showGridLines="0" zoomScaleNormal="100" zoomScaleSheetLayoutView="115" workbookViewId="0">
      <pane ySplit="9" topLeftCell="A10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1" ht="20.25" customHeight="1" x14ac:dyDescent="0.3">
      <c r="A1" s="510" t="s">
        <v>379</v>
      </c>
      <c r="B1" s="510"/>
      <c r="C1" s="510"/>
      <c r="D1" s="510"/>
      <c r="E1" s="510"/>
      <c r="F1" s="102"/>
    </row>
    <row r="2" spans="1:11" ht="30.6" customHeight="1" x14ac:dyDescent="0.25">
      <c r="A2" s="510"/>
      <c r="B2" s="510"/>
      <c r="C2" s="510"/>
      <c r="D2" s="510"/>
      <c r="E2" s="510"/>
    </row>
    <row r="3" spans="1:11" ht="6" customHeight="1" x14ac:dyDescent="0.4">
      <c r="A3" s="165"/>
      <c r="B3" s="165"/>
      <c r="C3" s="165"/>
      <c r="D3" s="165"/>
      <c r="E3" s="165"/>
      <c r="F3" s="102"/>
    </row>
    <row r="4" spans="1:11" ht="15.9" customHeight="1" x14ac:dyDescent="0.25">
      <c r="A4" s="157" t="s">
        <v>335</v>
      </c>
      <c r="B4" s="157"/>
      <c r="C4" s="157"/>
      <c r="D4" s="157"/>
      <c r="E4" s="157"/>
      <c r="F4" s="167"/>
      <c r="G4" s="143"/>
      <c r="H4" s="143"/>
    </row>
    <row r="5" spans="1:11" ht="15.9" customHeight="1" thickBot="1" x14ac:dyDescent="0.3">
      <c r="A5" s="511" t="s">
        <v>2</v>
      </c>
      <c r="B5" s="511"/>
      <c r="C5" s="511"/>
      <c r="D5" s="511"/>
      <c r="E5" s="511"/>
    </row>
    <row r="6" spans="1:11" ht="18" customHeight="1" x14ac:dyDescent="0.25">
      <c r="A6" s="512" t="s">
        <v>329</v>
      </c>
      <c r="B6" s="512"/>
      <c r="C6" s="512"/>
      <c r="D6" s="169">
        <v>6677344.1778699998</v>
      </c>
      <c r="E6" s="170"/>
    </row>
    <row r="7" spans="1:11" ht="18" customHeight="1" thickBot="1" x14ac:dyDescent="0.3">
      <c r="A7" s="170" t="s">
        <v>330</v>
      </c>
      <c r="B7" s="170"/>
      <c r="C7" s="171"/>
      <c r="D7" s="169">
        <v>3872859.6231645998</v>
      </c>
      <c r="E7" s="172" t="s">
        <v>0</v>
      </c>
    </row>
    <row r="8" spans="1:11" ht="62.1" customHeight="1" thickBot="1" x14ac:dyDescent="0.3">
      <c r="A8" s="315" t="s">
        <v>41</v>
      </c>
      <c r="B8" s="149" t="s">
        <v>366</v>
      </c>
      <c r="C8" s="149" t="s">
        <v>97</v>
      </c>
      <c r="D8" s="149" t="s">
        <v>479</v>
      </c>
      <c r="E8" s="149" t="s">
        <v>476</v>
      </c>
    </row>
    <row r="9" spans="1:11" ht="17.100000000000001" customHeight="1" x14ac:dyDescent="0.25">
      <c r="A9" s="139"/>
      <c r="B9" s="361" t="s">
        <v>643</v>
      </c>
      <c r="C9" s="161" t="s">
        <v>98</v>
      </c>
      <c r="D9" s="161" t="s">
        <v>5</v>
      </c>
      <c r="E9" s="160" t="s">
        <v>99</v>
      </c>
    </row>
    <row r="10" spans="1:11" ht="21.9" customHeight="1" x14ac:dyDescent="0.25">
      <c r="A10" s="162" t="s">
        <v>6</v>
      </c>
      <c r="B10" s="173">
        <v>20.219984835241181</v>
      </c>
      <c r="C10" s="137">
        <v>783091.62849406083</v>
      </c>
      <c r="D10" s="137">
        <v>782708.94</v>
      </c>
      <c r="E10" s="137">
        <f>C10-D10</f>
        <v>382.68849406088702</v>
      </c>
      <c r="F10" s="143"/>
      <c r="I10" s="340"/>
      <c r="J10" s="340"/>
      <c r="K10" s="340"/>
    </row>
    <row r="11" spans="1:11" ht="21.9" customHeight="1" x14ac:dyDescent="0.25">
      <c r="A11" s="162" t="s">
        <v>7</v>
      </c>
      <c r="B11" s="173">
        <v>6.0503403368795388</v>
      </c>
      <c r="C11" s="137">
        <v>234321.1879710487</v>
      </c>
      <c r="D11" s="137">
        <v>232844.79</v>
      </c>
      <c r="E11" s="137">
        <f t="shared" ref="E11:E24" si="0">C11-D11</f>
        <v>1476.3979710486892</v>
      </c>
      <c r="F11" s="143"/>
      <c r="I11" s="340"/>
      <c r="J11" s="340"/>
      <c r="K11" s="340"/>
    </row>
    <row r="12" spans="1:11" ht="21.9" customHeight="1" x14ac:dyDescent="0.25">
      <c r="A12" s="162" t="s">
        <v>8</v>
      </c>
      <c r="B12" s="173">
        <v>17.0661349838328</v>
      </c>
      <c r="C12" s="137">
        <v>660947.45102362894</v>
      </c>
      <c r="D12" s="137">
        <v>629388.34</v>
      </c>
      <c r="E12" s="137">
        <f t="shared" si="0"/>
        <v>31559.111023628968</v>
      </c>
      <c r="F12" s="143"/>
      <c r="I12" s="340"/>
      <c r="J12" s="340"/>
      <c r="K12" s="340"/>
    </row>
    <row r="13" spans="1:11" ht="21.9" customHeight="1" x14ac:dyDescent="0.25">
      <c r="A13" s="162" t="s">
        <v>9</v>
      </c>
      <c r="B13" s="173">
        <v>2.6478796619654963</v>
      </c>
      <c r="C13" s="137">
        <v>102548.66229824901</v>
      </c>
      <c r="D13" s="137">
        <v>103484.64</v>
      </c>
      <c r="E13" s="137">
        <f t="shared" si="0"/>
        <v>-935.9777017509914</v>
      </c>
      <c r="F13" s="143"/>
      <c r="I13" s="340"/>
      <c r="J13" s="340"/>
      <c r="K13" s="340"/>
    </row>
    <row r="14" spans="1:11" ht="21.9" customHeight="1" x14ac:dyDescent="0.25">
      <c r="A14" s="162" t="s">
        <v>10</v>
      </c>
      <c r="B14" s="173">
        <v>1.4854917847109628</v>
      </c>
      <c r="C14" s="137">
        <v>57531.011535498081</v>
      </c>
      <c r="D14" s="137">
        <v>57853.84</v>
      </c>
      <c r="E14" s="137">
        <f t="shared" si="0"/>
        <v>-322.82846450191573</v>
      </c>
      <c r="F14" s="143"/>
      <c r="I14" s="340"/>
      <c r="J14" s="340"/>
      <c r="K14" s="340"/>
    </row>
    <row r="15" spans="1:11" ht="21.9" customHeight="1" x14ac:dyDescent="0.25">
      <c r="A15" s="162" t="s">
        <v>11</v>
      </c>
      <c r="B15" s="173">
        <v>0.75846596087923934</v>
      </c>
      <c r="C15" s="137">
        <v>29374.321954339466</v>
      </c>
      <c r="D15" s="137">
        <v>29174.400000000001</v>
      </c>
      <c r="E15" s="137">
        <f t="shared" si="0"/>
        <v>199.92195433946472</v>
      </c>
      <c r="F15" s="143"/>
      <c r="I15" s="340"/>
      <c r="J15" s="340"/>
      <c r="K15" s="340"/>
    </row>
    <row r="16" spans="1:11" ht="21.9" customHeight="1" x14ac:dyDescent="0.25">
      <c r="A16" s="162" t="s">
        <v>12</v>
      </c>
      <c r="B16" s="173">
        <v>3.7298427758485477</v>
      </c>
      <c r="C16" s="137">
        <v>144451.57487336011</v>
      </c>
      <c r="D16" s="137">
        <v>146168.06</v>
      </c>
      <c r="E16" s="137">
        <f t="shared" si="0"/>
        <v>-1716.485126639891</v>
      </c>
      <c r="F16" s="143"/>
      <c r="I16" s="340"/>
      <c r="J16" s="340"/>
      <c r="K16" s="340"/>
    </row>
    <row r="17" spans="1:11" ht="21.9" customHeight="1" x14ac:dyDescent="0.25">
      <c r="A17" s="162" t="s">
        <v>13</v>
      </c>
      <c r="B17" s="173">
        <v>13.349403452571348</v>
      </c>
      <c r="C17" s="137">
        <v>517003.65624797682</v>
      </c>
      <c r="D17" s="137">
        <v>511951.35</v>
      </c>
      <c r="E17" s="137">
        <f t="shared" si="0"/>
        <v>5052.3062479768414</v>
      </c>
      <c r="F17" s="143"/>
      <c r="I17" s="340"/>
      <c r="J17" s="340"/>
      <c r="K17" s="340"/>
    </row>
    <row r="18" spans="1:11" ht="21.9" customHeight="1" x14ac:dyDescent="0.25">
      <c r="A18" s="162" t="s">
        <v>14</v>
      </c>
      <c r="B18" s="173">
        <v>3.3793838601141184</v>
      </c>
      <c r="C18" s="137">
        <v>130878.79303010095</v>
      </c>
      <c r="D18" s="137">
        <v>131771.28</v>
      </c>
      <c r="E18" s="137">
        <f t="shared" si="0"/>
        <v>-892.48696989905147</v>
      </c>
      <c r="F18" s="143"/>
      <c r="I18" s="340"/>
      <c r="J18" s="340"/>
      <c r="K18" s="340"/>
    </row>
    <row r="19" spans="1:11" ht="21.9" customHeight="1" x14ac:dyDescent="0.25">
      <c r="A19" s="162" t="s">
        <v>15</v>
      </c>
      <c r="B19" s="173">
        <v>4.8446647032985517</v>
      </c>
      <c r="C19" s="137">
        <v>187627.06317175669</v>
      </c>
      <c r="D19" s="137">
        <v>195056.53</v>
      </c>
      <c r="E19" s="137">
        <f t="shared" si="0"/>
        <v>-7429.4668282433122</v>
      </c>
      <c r="F19" s="143"/>
      <c r="I19" s="340"/>
      <c r="J19" s="340"/>
      <c r="K19" s="340"/>
    </row>
    <row r="20" spans="1:11" ht="21.9" customHeight="1" x14ac:dyDescent="0.25">
      <c r="A20" s="162" t="s">
        <v>16</v>
      </c>
      <c r="B20" s="173"/>
      <c r="C20" s="137"/>
      <c r="D20" s="137"/>
      <c r="E20" s="137"/>
      <c r="F20" s="143"/>
      <c r="I20" s="340"/>
      <c r="J20" s="340"/>
      <c r="K20" s="340"/>
    </row>
    <row r="21" spans="1:11" ht="21.9" customHeight="1" x14ac:dyDescent="0.25">
      <c r="A21" s="162" t="s">
        <v>17</v>
      </c>
      <c r="B21" s="173">
        <v>2.6223990557556727</v>
      </c>
      <c r="C21" s="137">
        <v>101561.83418861117</v>
      </c>
      <c r="D21" s="137">
        <v>108375.54</v>
      </c>
      <c r="E21" s="137">
        <f t="shared" si="0"/>
        <v>-6813.7058113888197</v>
      </c>
      <c r="F21" s="143"/>
      <c r="I21" s="340"/>
      <c r="J21" s="340"/>
      <c r="K21" s="340"/>
    </row>
    <row r="22" spans="1:11" ht="21.9" customHeight="1" x14ac:dyDescent="0.25">
      <c r="A22" s="162" t="s">
        <v>18</v>
      </c>
      <c r="B22" s="173">
        <v>4.3274401267629008</v>
      </c>
      <c r="C22" s="137">
        <v>167595.68138602335</v>
      </c>
      <c r="D22" s="137">
        <v>158172.69</v>
      </c>
      <c r="E22" s="137">
        <f t="shared" si="0"/>
        <v>9422.9913860233501</v>
      </c>
      <c r="F22" s="143"/>
      <c r="I22" s="340"/>
      <c r="J22" s="340"/>
      <c r="K22" s="340"/>
    </row>
    <row r="23" spans="1:11" ht="21.9" customHeight="1" x14ac:dyDescent="0.25">
      <c r="A23" s="162" t="s">
        <v>19</v>
      </c>
      <c r="B23" s="173">
        <v>13.715067109723691</v>
      </c>
      <c r="C23" s="137">
        <v>531165.29638241697</v>
      </c>
      <c r="D23" s="137">
        <v>541985.81999999995</v>
      </c>
      <c r="E23" s="137">
        <f t="shared" si="0"/>
        <v>-10820.523617582978</v>
      </c>
      <c r="F23" s="143"/>
      <c r="I23" s="340"/>
      <c r="J23" s="340"/>
      <c r="K23" s="340"/>
    </row>
    <row r="24" spans="1:11" ht="21.9" customHeight="1" x14ac:dyDescent="0.25">
      <c r="A24" s="162" t="s">
        <v>20</v>
      </c>
      <c r="B24" s="173">
        <v>5.8035013524159709</v>
      </c>
      <c r="C24" s="137">
        <v>224761.46060752962</v>
      </c>
      <c r="D24" s="137">
        <v>223678.99</v>
      </c>
      <c r="E24" s="137">
        <f t="shared" si="0"/>
        <v>1082.4706075296272</v>
      </c>
      <c r="F24" s="143"/>
      <c r="I24" s="340"/>
      <c r="J24" s="340"/>
      <c r="K24" s="340"/>
    </row>
    <row r="25" spans="1:11" ht="21.9" customHeight="1" x14ac:dyDescent="0.25">
      <c r="A25" s="338" t="s">
        <v>21</v>
      </c>
      <c r="B25" s="146">
        <f>SUM(B10:B24)</f>
        <v>100.00000000000003</v>
      </c>
      <c r="C25" s="138">
        <f>SUM(C10:C24)</f>
        <v>3872859.6231646012</v>
      </c>
      <c r="D25" s="138">
        <f t="shared" ref="D25:E25" si="1">SUM(D10:D24)</f>
        <v>3852615.209999999</v>
      </c>
      <c r="E25" s="138">
        <f t="shared" si="1"/>
        <v>20244.413164600868</v>
      </c>
      <c r="F25" s="3"/>
      <c r="I25" s="340"/>
      <c r="J25" s="340"/>
      <c r="K25" s="340"/>
    </row>
    <row r="26" spans="1:11" ht="21.9" customHeight="1" x14ac:dyDescent="0.25">
      <c r="A26" s="4"/>
    </row>
    <row r="28" spans="1:11" x14ac:dyDescent="0.25">
      <c r="A28" s="4"/>
      <c r="B28" s="101"/>
      <c r="C28" s="57"/>
      <c r="D28" s="101"/>
      <c r="E28" s="101"/>
      <c r="F28" s="101"/>
    </row>
    <row r="29" spans="1:11" x14ac:dyDescent="0.25">
      <c r="A29" s="4"/>
      <c r="C29" s="2"/>
    </row>
    <row r="31" spans="1:11" x14ac:dyDescent="0.25">
      <c r="A31" s="143"/>
      <c r="C31" s="52"/>
    </row>
    <row r="32" spans="1:11" x14ac:dyDescent="0.25">
      <c r="A32" s="143"/>
      <c r="C32" s="4"/>
    </row>
    <row r="88" spans="3:3" x14ac:dyDescent="0.25">
      <c r="C88" t="s">
        <v>85</v>
      </c>
    </row>
  </sheetData>
  <sheetProtection algorithmName="SHA-512" hashValue="aCXt+GrLAQOzFk0ybqkpVngjya8VPEcs5wxdnl9C/p9DXDHEFWpyomXuHiAWFTWSgJey7g++q/0yLbXQ2atrdg==" saltValue="idF6H0V0Ev3vTxHrHqeB0g==" spinCount="100000" sheet="1" objects="1" scenarios="1"/>
  <mergeCells count="3">
    <mergeCell ref="A5:E5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C9:D9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31"/>
  <sheetViews>
    <sheetView showGridLines="0" zoomScaleNormal="100" workbookViewId="0">
      <pane ySplit="11" topLeftCell="A12" activePane="bottomLeft" state="frozen"/>
      <selection activeCell="A11" sqref="A11"/>
      <selection pane="bottomLeft" activeCell="A4" sqref="A4:H4"/>
    </sheetView>
  </sheetViews>
  <sheetFormatPr baseColWidth="10" defaultColWidth="18.109375" defaultRowHeight="13.2" x14ac:dyDescent="0.25"/>
  <cols>
    <col min="1" max="1" width="19.88671875" style="88" customWidth="1"/>
    <col min="2" max="7" width="17.6640625" style="88" customWidth="1"/>
    <col min="8" max="8" width="18.109375" style="88" customWidth="1"/>
    <col min="9" max="37" width="11.5546875" style="89" customWidth="1"/>
    <col min="38" max="246" width="11.5546875" style="88" customWidth="1"/>
    <col min="247" max="247" width="18.109375" style="88"/>
    <col min="248" max="248" width="18.109375" style="88" customWidth="1"/>
    <col min="249" max="249" width="15.33203125" style="88" customWidth="1"/>
    <col min="250" max="250" width="18.88671875" style="88" customWidth="1"/>
    <col min="251" max="251" width="14" style="88" customWidth="1"/>
    <col min="252" max="252" width="19" style="88" customWidth="1"/>
    <col min="253" max="253" width="14" style="88" customWidth="1"/>
    <col min="254" max="254" width="17" style="88" customWidth="1"/>
    <col min="255" max="255" width="17.88671875" style="88" customWidth="1"/>
    <col min="256" max="256" width="19.6640625" style="88" customWidth="1"/>
    <col min="257" max="257" width="15.6640625" style="88" customWidth="1"/>
    <col min="258" max="258" width="12.33203125" style="88" bestFit="1" customWidth="1"/>
    <col min="259" max="502" width="11.5546875" style="88" customWidth="1"/>
    <col min="503" max="503" width="18.109375" style="88"/>
    <col min="504" max="504" width="18.109375" style="88" customWidth="1"/>
    <col min="505" max="505" width="15.33203125" style="88" customWidth="1"/>
    <col min="506" max="506" width="18.88671875" style="88" customWidth="1"/>
    <col min="507" max="507" width="14" style="88" customWidth="1"/>
    <col min="508" max="508" width="19" style="88" customWidth="1"/>
    <col min="509" max="509" width="14" style="88" customWidth="1"/>
    <col min="510" max="510" width="17" style="88" customWidth="1"/>
    <col min="511" max="511" width="17.88671875" style="88" customWidth="1"/>
    <col min="512" max="512" width="19.6640625" style="88" customWidth="1"/>
    <col min="513" max="513" width="15.6640625" style="88" customWidth="1"/>
    <col min="514" max="514" width="12.33203125" style="88" bestFit="1" customWidth="1"/>
    <col min="515" max="758" width="11.5546875" style="88" customWidth="1"/>
    <col min="759" max="759" width="18.109375" style="88"/>
    <col min="760" max="760" width="18.109375" style="88" customWidth="1"/>
    <col min="761" max="761" width="15.33203125" style="88" customWidth="1"/>
    <col min="762" max="762" width="18.88671875" style="88" customWidth="1"/>
    <col min="763" max="763" width="14" style="88" customWidth="1"/>
    <col min="764" max="764" width="19" style="88" customWidth="1"/>
    <col min="765" max="765" width="14" style="88" customWidth="1"/>
    <col min="766" max="766" width="17" style="88" customWidth="1"/>
    <col min="767" max="767" width="17.88671875" style="88" customWidth="1"/>
    <col min="768" max="768" width="19.6640625" style="88" customWidth="1"/>
    <col min="769" max="769" width="15.6640625" style="88" customWidth="1"/>
    <col min="770" max="770" width="12.33203125" style="88" bestFit="1" customWidth="1"/>
    <col min="771" max="1014" width="11.5546875" style="88" customWidth="1"/>
    <col min="1015" max="1015" width="18.109375" style="88"/>
    <col min="1016" max="1016" width="18.109375" style="88" customWidth="1"/>
    <col min="1017" max="1017" width="15.33203125" style="88" customWidth="1"/>
    <col min="1018" max="1018" width="18.88671875" style="88" customWidth="1"/>
    <col min="1019" max="1019" width="14" style="88" customWidth="1"/>
    <col min="1020" max="1020" width="19" style="88" customWidth="1"/>
    <col min="1021" max="1021" width="14" style="88" customWidth="1"/>
    <col min="1022" max="1022" width="17" style="88" customWidth="1"/>
    <col min="1023" max="1023" width="17.88671875" style="88" customWidth="1"/>
    <col min="1024" max="1024" width="19.6640625" style="88" customWidth="1"/>
    <col min="1025" max="1025" width="15.6640625" style="88" customWidth="1"/>
    <col min="1026" max="1026" width="12.33203125" style="88" bestFit="1" customWidth="1"/>
    <col min="1027" max="1270" width="11.5546875" style="88" customWidth="1"/>
    <col min="1271" max="1271" width="18.109375" style="88"/>
    <col min="1272" max="1272" width="18.109375" style="88" customWidth="1"/>
    <col min="1273" max="1273" width="15.33203125" style="88" customWidth="1"/>
    <col min="1274" max="1274" width="18.88671875" style="88" customWidth="1"/>
    <col min="1275" max="1275" width="14" style="88" customWidth="1"/>
    <col min="1276" max="1276" width="19" style="88" customWidth="1"/>
    <col min="1277" max="1277" width="14" style="88" customWidth="1"/>
    <col min="1278" max="1278" width="17" style="88" customWidth="1"/>
    <col min="1279" max="1279" width="17.88671875" style="88" customWidth="1"/>
    <col min="1280" max="1280" width="19.6640625" style="88" customWidth="1"/>
    <col min="1281" max="1281" width="15.6640625" style="88" customWidth="1"/>
    <col min="1282" max="1282" width="12.33203125" style="88" bestFit="1" customWidth="1"/>
    <col min="1283" max="1526" width="11.5546875" style="88" customWidth="1"/>
    <col min="1527" max="1527" width="18.109375" style="88"/>
    <col min="1528" max="1528" width="18.109375" style="88" customWidth="1"/>
    <col min="1529" max="1529" width="15.33203125" style="88" customWidth="1"/>
    <col min="1530" max="1530" width="18.88671875" style="88" customWidth="1"/>
    <col min="1531" max="1531" width="14" style="88" customWidth="1"/>
    <col min="1532" max="1532" width="19" style="88" customWidth="1"/>
    <col min="1533" max="1533" width="14" style="88" customWidth="1"/>
    <col min="1534" max="1534" width="17" style="88" customWidth="1"/>
    <col min="1535" max="1535" width="17.88671875" style="88" customWidth="1"/>
    <col min="1536" max="1536" width="19.6640625" style="88" customWidth="1"/>
    <col min="1537" max="1537" width="15.6640625" style="88" customWidth="1"/>
    <col min="1538" max="1538" width="12.33203125" style="88" bestFit="1" customWidth="1"/>
    <col min="1539" max="1782" width="11.5546875" style="88" customWidth="1"/>
    <col min="1783" max="1783" width="18.109375" style="88"/>
    <col min="1784" max="1784" width="18.109375" style="88" customWidth="1"/>
    <col min="1785" max="1785" width="15.33203125" style="88" customWidth="1"/>
    <col min="1786" max="1786" width="18.88671875" style="88" customWidth="1"/>
    <col min="1787" max="1787" width="14" style="88" customWidth="1"/>
    <col min="1788" max="1788" width="19" style="88" customWidth="1"/>
    <col min="1789" max="1789" width="14" style="88" customWidth="1"/>
    <col min="1790" max="1790" width="17" style="88" customWidth="1"/>
    <col min="1791" max="1791" width="17.88671875" style="88" customWidth="1"/>
    <col min="1792" max="1792" width="19.6640625" style="88" customWidth="1"/>
    <col min="1793" max="1793" width="15.6640625" style="88" customWidth="1"/>
    <col min="1794" max="1794" width="12.33203125" style="88" bestFit="1" customWidth="1"/>
    <col min="1795" max="2038" width="11.5546875" style="88" customWidth="1"/>
    <col min="2039" max="2039" width="18.109375" style="88"/>
    <col min="2040" max="2040" width="18.109375" style="88" customWidth="1"/>
    <col min="2041" max="2041" width="15.33203125" style="88" customWidth="1"/>
    <col min="2042" max="2042" width="18.88671875" style="88" customWidth="1"/>
    <col min="2043" max="2043" width="14" style="88" customWidth="1"/>
    <col min="2044" max="2044" width="19" style="88" customWidth="1"/>
    <col min="2045" max="2045" width="14" style="88" customWidth="1"/>
    <col min="2046" max="2046" width="17" style="88" customWidth="1"/>
    <col min="2047" max="2047" width="17.88671875" style="88" customWidth="1"/>
    <col min="2048" max="2048" width="19.6640625" style="88" customWidth="1"/>
    <col min="2049" max="2049" width="15.6640625" style="88" customWidth="1"/>
    <col min="2050" max="2050" width="12.33203125" style="88" bestFit="1" customWidth="1"/>
    <col min="2051" max="2294" width="11.5546875" style="88" customWidth="1"/>
    <col min="2295" max="2295" width="18.109375" style="88"/>
    <col min="2296" max="2296" width="18.109375" style="88" customWidth="1"/>
    <col min="2297" max="2297" width="15.33203125" style="88" customWidth="1"/>
    <col min="2298" max="2298" width="18.88671875" style="88" customWidth="1"/>
    <col min="2299" max="2299" width="14" style="88" customWidth="1"/>
    <col min="2300" max="2300" width="19" style="88" customWidth="1"/>
    <col min="2301" max="2301" width="14" style="88" customWidth="1"/>
    <col min="2302" max="2302" width="17" style="88" customWidth="1"/>
    <col min="2303" max="2303" width="17.88671875" style="88" customWidth="1"/>
    <col min="2304" max="2304" width="19.6640625" style="88" customWidth="1"/>
    <col min="2305" max="2305" width="15.6640625" style="88" customWidth="1"/>
    <col min="2306" max="2306" width="12.33203125" style="88" bestFit="1" customWidth="1"/>
    <col min="2307" max="2550" width="11.5546875" style="88" customWidth="1"/>
    <col min="2551" max="2551" width="18.109375" style="88"/>
    <col min="2552" max="2552" width="18.109375" style="88" customWidth="1"/>
    <col min="2553" max="2553" width="15.33203125" style="88" customWidth="1"/>
    <col min="2554" max="2554" width="18.88671875" style="88" customWidth="1"/>
    <col min="2555" max="2555" width="14" style="88" customWidth="1"/>
    <col min="2556" max="2556" width="19" style="88" customWidth="1"/>
    <col min="2557" max="2557" width="14" style="88" customWidth="1"/>
    <col min="2558" max="2558" width="17" style="88" customWidth="1"/>
    <col min="2559" max="2559" width="17.88671875" style="88" customWidth="1"/>
    <col min="2560" max="2560" width="19.6640625" style="88" customWidth="1"/>
    <col min="2561" max="2561" width="15.6640625" style="88" customWidth="1"/>
    <col min="2562" max="2562" width="12.33203125" style="88" bestFit="1" customWidth="1"/>
    <col min="2563" max="2806" width="11.5546875" style="88" customWidth="1"/>
    <col min="2807" max="2807" width="18.109375" style="88"/>
    <col min="2808" max="2808" width="18.109375" style="88" customWidth="1"/>
    <col min="2809" max="2809" width="15.33203125" style="88" customWidth="1"/>
    <col min="2810" max="2810" width="18.88671875" style="88" customWidth="1"/>
    <col min="2811" max="2811" width="14" style="88" customWidth="1"/>
    <col min="2812" max="2812" width="19" style="88" customWidth="1"/>
    <col min="2813" max="2813" width="14" style="88" customWidth="1"/>
    <col min="2814" max="2814" width="17" style="88" customWidth="1"/>
    <col min="2815" max="2815" width="17.88671875" style="88" customWidth="1"/>
    <col min="2816" max="2816" width="19.6640625" style="88" customWidth="1"/>
    <col min="2817" max="2817" width="15.6640625" style="88" customWidth="1"/>
    <col min="2818" max="2818" width="12.33203125" style="88" bestFit="1" customWidth="1"/>
    <col min="2819" max="3062" width="11.5546875" style="88" customWidth="1"/>
    <col min="3063" max="3063" width="18.109375" style="88"/>
    <col min="3064" max="3064" width="18.109375" style="88" customWidth="1"/>
    <col min="3065" max="3065" width="15.33203125" style="88" customWidth="1"/>
    <col min="3066" max="3066" width="18.88671875" style="88" customWidth="1"/>
    <col min="3067" max="3067" width="14" style="88" customWidth="1"/>
    <col min="3068" max="3068" width="19" style="88" customWidth="1"/>
    <col min="3069" max="3069" width="14" style="88" customWidth="1"/>
    <col min="3070" max="3070" width="17" style="88" customWidth="1"/>
    <col min="3071" max="3071" width="17.88671875" style="88" customWidth="1"/>
    <col min="3072" max="3072" width="19.6640625" style="88" customWidth="1"/>
    <col min="3073" max="3073" width="15.6640625" style="88" customWidth="1"/>
    <col min="3074" max="3074" width="12.33203125" style="88" bestFit="1" customWidth="1"/>
    <col min="3075" max="3318" width="11.5546875" style="88" customWidth="1"/>
    <col min="3319" max="3319" width="18.109375" style="88"/>
    <col min="3320" max="3320" width="18.109375" style="88" customWidth="1"/>
    <col min="3321" max="3321" width="15.33203125" style="88" customWidth="1"/>
    <col min="3322" max="3322" width="18.88671875" style="88" customWidth="1"/>
    <col min="3323" max="3323" width="14" style="88" customWidth="1"/>
    <col min="3324" max="3324" width="19" style="88" customWidth="1"/>
    <col min="3325" max="3325" width="14" style="88" customWidth="1"/>
    <col min="3326" max="3326" width="17" style="88" customWidth="1"/>
    <col min="3327" max="3327" width="17.88671875" style="88" customWidth="1"/>
    <col min="3328" max="3328" width="19.6640625" style="88" customWidth="1"/>
    <col min="3329" max="3329" width="15.6640625" style="88" customWidth="1"/>
    <col min="3330" max="3330" width="12.33203125" style="88" bestFit="1" customWidth="1"/>
    <col min="3331" max="3574" width="11.5546875" style="88" customWidth="1"/>
    <col min="3575" max="3575" width="18.109375" style="88"/>
    <col min="3576" max="3576" width="18.109375" style="88" customWidth="1"/>
    <col min="3577" max="3577" width="15.33203125" style="88" customWidth="1"/>
    <col min="3578" max="3578" width="18.88671875" style="88" customWidth="1"/>
    <col min="3579" max="3579" width="14" style="88" customWidth="1"/>
    <col min="3580" max="3580" width="19" style="88" customWidth="1"/>
    <col min="3581" max="3581" width="14" style="88" customWidth="1"/>
    <col min="3582" max="3582" width="17" style="88" customWidth="1"/>
    <col min="3583" max="3583" width="17.88671875" style="88" customWidth="1"/>
    <col min="3584" max="3584" width="19.6640625" style="88" customWidth="1"/>
    <col min="3585" max="3585" width="15.6640625" style="88" customWidth="1"/>
    <col min="3586" max="3586" width="12.33203125" style="88" bestFit="1" customWidth="1"/>
    <col min="3587" max="3830" width="11.5546875" style="88" customWidth="1"/>
    <col min="3831" max="3831" width="18.109375" style="88"/>
    <col min="3832" max="3832" width="18.109375" style="88" customWidth="1"/>
    <col min="3833" max="3833" width="15.33203125" style="88" customWidth="1"/>
    <col min="3834" max="3834" width="18.88671875" style="88" customWidth="1"/>
    <col min="3835" max="3835" width="14" style="88" customWidth="1"/>
    <col min="3836" max="3836" width="19" style="88" customWidth="1"/>
    <col min="3837" max="3837" width="14" style="88" customWidth="1"/>
    <col min="3838" max="3838" width="17" style="88" customWidth="1"/>
    <col min="3839" max="3839" width="17.88671875" style="88" customWidth="1"/>
    <col min="3840" max="3840" width="19.6640625" style="88" customWidth="1"/>
    <col min="3841" max="3841" width="15.6640625" style="88" customWidth="1"/>
    <col min="3842" max="3842" width="12.33203125" style="88" bestFit="1" customWidth="1"/>
    <col min="3843" max="4086" width="11.5546875" style="88" customWidth="1"/>
    <col min="4087" max="4087" width="18.109375" style="88"/>
    <col min="4088" max="4088" width="18.109375" style="88" customWidth="1"/>
    <col min="4089" max="4089" width="15.33203125" style="88" customWidth="1"/>
    <col min="4090" max="4090" width="18.88671875" style="88" customWidth="1"/>
    <col min="4091" max="4091" width="14" style="88" customWidth="1"/>
    <col min="4092" max="4092" width="19" style="88" customWidth="1"/>
    <col min="4093" max="4093" width="14" style="88" customWidth="1"/>
    <col min="4094" max="4094" width="17" style="88" customWidth="1"/>
    <col min="4095" max="4095" width="17.88671875" style="88" customWidth="1"/>
    <col min="4096" max="4096" width="19.6640625" style="88" customWidth="1"/>
    <col min="4097" max="4097" width="15.6640625" style="88" customWidth="1"/>
    <col min="4098" max="4098" width="12.33203125" style="88" bestFit="1" customWidth="1"/>
    <col min="4099" max="4342" width="11.5546875" style="88" customWidth="1"/>
    <col min="4343" max="4343" width="18.109375" style="88"/>
    <col min="4344" max="4344" width="18.109375" style="88" customWidth="1"/>
    <col min="4345" max="4345" width="15.33203125" style="88" customWidth="1"/>
    <col min="4346" max="4346" width="18.88671875" style="88" customWidth="1"/>
    <col min="4347" max="4347" width="14" style="88" customWidth="1"/>
    <col min="4348" max="4348" width="19" style="88" customWidth="1"/>
    <col min="4349" max="4349" width="14" style="88" customWidth="1"/>
    <col min="4350" max="4350" width="17" style="88" customWidth="1"/>
    <col min="4351" max="4351" width="17.88671875" style="88" customWidth="1"/>
    <col min="4352" max="4352" width="19.6640625" style="88" customWidth="1"/>
    <col min="4353" max="4353" width="15.6640625" style="88" customWidth="1"/>
    <col min="4354" max="4354" width="12.33203125" style="88" bestFit="1" customWidth="1"/>
    <col min="4355" max="4598" width="11.5546875" style="88" customWidth="1"/>
    <col min="4599" max="4599" width="18.109375" style="88"/>
    <col min="4600" max="4600" width="18.109375" style="88" customWidth="1"/>
    <col min="4601" max="4601" width="15.33203125" style="88" customWidth="1"/>
    <col min="4602" max="4602" width="18.88671875" style="88" customWidth="1"/>
    <col min="4603" max="4603" width="14" style="88" customWidth="1"/>
    <col min="4604" max="4604" width="19" style="88" customWidth="1"/>
    <col min="4605" max="4605" width="14" style="88" customWidth="1"/>
    <col min="4606" max="4606" width="17" style="88" customWidth="1"/>
    <col min="4607" max="4607" width="17.88671875" style="88" customWidth="1"/>
    <col min="4608" max="4608" width="19.6640625" style="88" customWidth="1"/>
    <col min="4609" max="4609" width="15.6640625" style="88" customWidth="1"/>
    <col min="4610" max="4610" width="12.33203125" style="88" bestFit="1" customWidth="1"/>
    <col min="4611" max="4854" width="11.5546875" style="88" customWidth="1"/>
    <col min="4855" max="4855" width="18.109375" style="88"/>
    <col min="4856" max="4856" width="18.109375" style="88" customWidth="1"/>
    <col min="4857" max="4857" width="15.33203125" style="88" customWidth="1"/>
    <col min="4858" max="4858" width="18.88671875" style="88" customWidth="1"/>
    <col min="4859" max="4859" width="14" style="88" customWidth="1"/>
    <col min="4860" max="4860" width="19" style="88" customWidth="1"/>
    <col min="4861" max="4861" width="14" style="88" customWidth="1"/>
    <col min="4862" max="4862" width="17" style="88" customWidth="1"/>
    <col min="4863" max="4863" width="17.88671875" style="88" customWidth="1"/>
    <col min="4864" max="4864" width="19.6640625" style="88" customWidth="1"/>
    <col min="4865" max="4865" width="15.6640625" style="88" customWidth="1"/>
    <col min="4866" max="4866" width="12.33203125" style="88" bestFit="1" customWidth="1"/>
    <col min="4867" max="5110" width="11.5546875" style="88" customWidth="1"/>
    <col min="5111" max="5111" width="18.109375" style="88"/>
    <col min="5112" max="5112" width="18.109375" style="88" customWidth="1"/>
    <col min="5113" max="5113" width="15.33203125" style="88" customWidth="1"/>
    <col min="5114" max="5114" width="18.88671875" style="88" customWidth="1"/>
    <col min="5115" max="5115" width="14" style="88" customWidth="1"/>
    <col min="5116" max="5116" width="19" style="88" customWidth="1"/>
    <col min="5117" max="5117" width="14" style="88" customWidth="1"/>
    <col min="5118" max="5118" width="17" style="88" customWidth="1"/>
    <col min="5119" max="5119" width="17.88671875" style="88" customWidth="1"/>
    <col min="5120" max="5120" width="19.6640625" style="88" customWidth="1"/>
    <col min="5121" max="5121" width="15.6640625" style="88" customWidth="1"/>
    <col min="5122" max="5122" width="12.33203125" style="88" bestFit="1" customWidth="1"/>
    <col min="5123" max="5366" width="11.5546875" style="88" customWidth="1"/>
    <col min="5367" max="5367" width="18.109375" style="88"/>
    <col min="5368" max="5368" width="18.109375" style="88" customWidth="1"/>
    <col min="5369" max="5369" width="15.33203125" style="88" customWidth="1"/>
    <col min="5370" max="5370" width="18.88671875" style="88" customWidth="1"/>
    <col min="5371" max="5371" width="14" style="88" customWidth="1"/>
    <col min="5372" max="5372" width="19" style="88" customWidth="1"/>
    <col min="5373" max="5373" width="14" style="88" customWidth="1"/>
    <col min="5374" max="5374" width="17" style="88" customWidth="1"/>
    <col min="5375" max="5375" width="17.88671875" style="88" customWidth="1"/>
    <col min="5376" max="5376" width="19.6640625" style="88" customWidth="1"/>
    <col min="5377" max="5377" width="15.6640625" style="88" customWidth="1"/>
    <col min="5378" max="5378" width="12.33203125" style="88" bestFit="1" customWidth="1"/>
    <col min="5379" max="5622" width="11.5546875" style="88" customWidth="1"/>
    <col min="5623" max="5623" width="18.109375" style="88"/>
    <col min="5624" max="5624" width="18.109375" style="88" customWidth="1"/>
    <col min="5625" max="5625" width="15.33203125" style="88" customWidth="1"/>
    <col min="5626" max="5626" width="18.88671875" style="88" customWidth="1"/>
    <col min="5627" max="5627" width="14" style="88" customWidth="1"/>
    <col min="5628" max="5628" width="19" style="88" customWidth="1"/>
    <col min="5629" max="5629" width="14" style="88" customWidth="1"/>
    <col min="5630" max="5630" width="17" style="88" customWidth="1"/>
    <col min="5631" max="5631" width="17.88671875" style="88" customWidth="1"/>
    <col min="5632" max="5632" width="19.6640625" style="88" customWidth="1"/>
    <col min="5633" max="5633" width="15.6640625" style="88" customWidth="1"/>
    <col min="5634" max="5634" width="12.33203125" style="88" bestFit="1" customWidth="1"/>
    <col min="5635" max="5878" width="11.5546875" style="88" customWidth="1"/>
    <col min="5879" max="5879" width="18.109375" style="88"/>
    <col min="5880" max="5880" width="18.109375" style="88" customWidth="1"/>
    <col min="5881" max="5881" width="15.33203125" style="88" customWidth="1"/>
    <col min="5882" max="5882" width="18.88671875" style="88" customWidth="1"/>
    <col min="5883" max="5883" width="14" style="88" customWidth="1"/>
    <col min="5884" max="5884" width="19" style="88" customWidth="1"/>
    <col min="5885" max="5885" width="14" style="88" customWidth="1"/>
    <col min="5886" max="5886" width="17" style="88" customWidth="1"/>
    <col min="5887" max="5887" width="17.88671875" style="88" customWidth="1"/>
    <col min="5888" max="5888" width="19.6640625" style="88" customWidth="1"/>
    <col min="5889" max="5889" width="15.6640625" style="88" customWidth="1"/>
    <col min="5890" max="5890" width="12.33203125" style="88" bestFit="1" customWidth="1"/>
    <col min="5891" max="6134" width="11.5546875" style="88" customWidth="1"/>
    <col min="6135" max="6135" width="18.109375" style="88"/>
    <col min="6136" max="6136" width="18.109375" style="88" customWidth="1"/>
    <col min="6137" max="6137" width="15.33203125" style="88" customWidth="1"/>
    <col min="6138" max="6138" width="18.88671875" style="88" customWidth="1"/>
    <col min="6139" max="6139" width="14" style="88" customWidth="1"/>
    <col min="6140" max="6140" width="19" style="88" customWidth="1"/>
    <col min="6141" max="6141" width="14" style="88" customWidth="1"/>
    <col min="6142" max="6142" width="17" style="88" customWidth="1"/>
    <col min="6143" max="6143" width="17.88671875" style="88" customWidth="1"/>
    <col min="6144" max="6144" width="19.6640625" style="88" customWidth="1"/>
    <col min="6145" max="6145" width="15.6640625" style="88" customWidth="1"/>
    <col min="6146" max="6146" width="12.33203125" style="88" bestFit="1" customWidth="1"/>
    <col min="6147" max="6390" width="11.5546875" style="88" customWidth="1"/>
    <col min="6391" max="6391" width="18.109375" style="88"/>
    <col min="6392" max="6392" width="18.109375" style="88" customWidth="1"/>
    <col min="6393" max="6393" width="15.33203125" style="88" customWidth="1"/>
    <col min="6394" max="6394" width="18.88671875" style="88" customWidth="1"/>
    <col min="6395" max="6395" width="14" style="88" customWidth="1"/>
    <col min="6396" max="6396" width="19" style="88" customWidth="1"/>
    <col min="6397" max="6397" width="14" style="88" customWidth="1"/>
    <col min="6398" max="6398" width="17" style="88" customWidth="1"/>
    <col min="6399" max="6399" width="17.88671875" style="88" customWidth="1"/>
    <col min="6400" max="6400" width="19.6640625" style="88" customWidth="1"/>
    <col min="6401" max="6401" width="15.6640625" style="88" customWidth="1"/>
    <col min="6402" max="6402" width="12.33203125" style="88" bestFit="1" customWidth="1"/>
    <col min="6403" max="6646" width="11.5546875" style="88" customWidth="1"/>
    <col min="6647" max="6647" width="18.109375" style="88"/>
    <col min="6648" max="6648" width="18.109375" style="88" customWidth="1"/>
    <col min="6649" max="6649" width="15.33203125" style="88" customWidth="1"/>
    <col min="6650" max="6650" width="18.88671875" style="88" customWidth="1"/>
    <col min="6651" max="6651" width="14" style="88" customWidth="1"/>
    <col min="6652" max="6652" width="19" style="88" customWidth="1"/>
    <col min="6653" max="6653" width="14" style="88" customWidth="1"/>
    <col min="6654" max="6654" width="17" style="88" customWidth="1"/>
    <col min="6655" max="6655" width="17.88671875" style="88" customWidth="1"/>
    <col min="6656" max="6656" width="19.6640625" style="88" customWidth="1"/>
    <col min="6657" max="6657" width="15.6640625" style="88" customWidth="1"/>
    <col min="6658" max="6658" width="12.33203125" style="88" bestFit="1" customWidth="1"/>
    <col min="6659" max="6902" width="11.5546875" style="88" customWidth="1"/>
    <col min="6903" max="6903" width="18.109375" style="88"/>
    <col min="6904" max="6904" width="18.109375" style="88" customWidth="1"/>
    <col min="6905" max="6905" width="15.33203125" style="88" customWidth="1"/>
    <col min="6906" max="6906" width="18.88671875" style="88" customWidth="1"/>
    <col min="6907" max="6907" width="14" style="88" customWidth="1"/>
    <col min="6908" max="6908" width="19" style="88" customWidth="1"/>
    <col min="6909" max="6909" width="14" style="88" customWidth="1"/>
    <col min="6910" max="6910" width="17" style="88" customWidth="1"/>
    <col min="6911" max="6911" width="17.88671875" style="88" customWidth="1"/>
    <col min="6912" max="6912" width="19.6640625" style="88" customWidth="1"/>
    <col min="6913" max="6913" width="15.6640625" style="88" customWidth="1"/>
    <col min="6914" max="6914" width="12.33203125" style="88" bestFit="1" customWidth="1"/>
    <col min="6915" max="7158" width="11.5546875" style="88" customWidth="1"/>
    <col min="7159" max="7159" width="18.109375" style="88"/>
    <col min="7160" max="7160" width="18.109375" style="88" customWidth="1"/>
    <col min="7161" max="7161" width="15.33203125" style="88" customWidth="1"/>
    <col min="7162" max="7162" width="18.88671875" style="88" customWidth="1"/>
    <col min="7163" max="7163" width="14" style="88" customWidth="1"/>
    <col min="7164" max="7164" width="19" style="88" customWidth="1"/>
    <col min="7165" max="7165" width="14" style="88" customWidth="1"/>
    <col min="7166" max="7166" width="17" style="88" customWidth="1"/>
    <col min="7167" max="7167" width="17.88671875" style="88" customWidth="1"/>
    <col min="7168" max="7168" width="19.6640625" style="88" customWidth="1"/>
    <col min="7169" max="7169" width="15.6640625" style="88" customWidth="1"/>
    <col min="7170" max="7170" width="12.33203125" style="88" bestFit="1" customWidth="1"/>
    <col min="7171" max="7414" width="11.5546875" style="88" customWidth="1"/>
    <col min="7415" max="7415" width="18.109375" style="88"/>
    <col min="7416" max="7416" width="18.109375" style="88" customWidth="1"/>
    <col min="7417" max="7417" width="15.33203125" style="88" customWidth="1"/>
    <col min="7418" max="7418" width="18.88671875" style="88" customWidth="1"/>
    <col min="7419" max="7419" width="14" style="88" customWidth="1"/>
    <col min="7420" max="7420" width="19" style="88" customWidth="1"/>
    <col min="7421" max="7421" width="14" style="88" customWidth="1"/>
    <col min="7422" max="7422" width="17" style="88" customWidth="1"/>
    <col min="7423" max="7423" width="17.88671875" style="88" customWidth="1"/>
    <col min="7424" max="7424" width="19.6640625" style="88" customWidth="1"/>
    <col min="7425" max="7425" width="15.6640625" style="88" customWidth="1"/>
    <col min="7426" max="7426" width="12.33203125" style="88" bestFit="1" customWidth="1"/>
    <col min="7427" max="7670" width="11.5546875" style="88" customWidth="1"/>
    <col min="7671" max="7671" width="18.109375" style="88"/>
    <col min="7672" max="7672" width="18.109375" style="88" customWidth="1"/>
    <col min="7673" max="7673" width="15.33203125" style="88" customWidth="1"/>
    <col min="7674" max="7674" width="18.88671875" style="88" customWidth="1"/>
    <col min="7675" max="7675" width="14" style="88" customWidth="1"/>
    <col min="7676" max="7676" width="19" style="88" customWidth="1"/>
    <col min="7677" max="7677" width="14" style="88" customWidth="1"/>
    <col min="7678" max="7678" width="17" style="88" customWidth="1"/>
    <col min="7679" max="7679" width="17.88671875" style="88" customWidth="1"/>
    <col min="7680" max="7680" width="19.6640625" style="88" customWidth="1"/>
    <col min="7681" max="7681" width="15.6640625" style="88" customWidth="1"/>
    <col min="7682" max="7682" width="12.33203125" style="88" bestFit="1" customWidth="1"/>
    <col min="7683" max="7926" width="11.5546875" style="88" customWidth="1"/>
    <col min="7927" max="7927" width="18.109375" style="88"/>
    <col min="7928" max="7928" width="18.109375" style="88" customWidth="1"/>
    <col min="7929" max="7929" width="15.33203125" style="88" customWidth="1"/>
    <col min="7930" max="7930" width="18.88671875" style="88" customWidth="1"/>
    <col min="7931" max="7931" width="14" style="88" customWidth="1"/>
    <col min="7932" max="7932" width="19" style="88" customWidth="1"/>
    <col min="7933" max="7933" width="14" style="88" customWidth="1"/>
    <col min="7934" max="7934" width="17" style="88" customWidth="1"/>
    <col min="7935" max="7935" width="17.88671875" style="88" customWidth="1"/>
    <col min="7936" max="7936" width="19.6640625" style="88" customWidth="1"/>
    <col min="7937" max="7937" width="15.6640625" style="88" customWidth="1"/>
    <col min="7938" max="7938" width="12.33203125" style="88" bestFit="1" customWidth="1"/>
    <col min="7939" max="8182" width="11.5546875" style="88" customWidth="1"/>
    <col min="8183" max="8183" width="18.109375" style="88"/>
    <col min="8184" max="8184" width="18.109375" style="88" customWidth="1"/>
    <col min="8185" max="8185" width="15.33203125" style="88" customWidth="1"/>
    <col min="8186" max="8186" width="18.88671875" style="88" customWidth="1"/>
    <col min="8187" max="8187" width="14" style="88" customWidth="1"/>
    <col min="8188" max="8188" width="19" style="88" customWidth="1"/>
    <col min="8189" max="8189" width="14" style="88" customWidth="1"/>
    <col min="8190" max="8190" width="17" style="88" customWidth="1"/>
    <col min="8191" max="8191" width="17.88671875" style="88" customWidth="1"/>
    <col min="8192" max="8192" width="19.6640625" style="88" customWidth="1"/>
    <col min="8193" max="8193" width="15.6640625" style="88" customWidth="1"/>
    <col min="8194" max="8194" width="12.33203125" style="88" bestFit="1" customWidth="1"/>
    <col min="8195" max="8438" width="11.5546875" style="88" customWidth="1"/>
    <col min="8439" max="8439" width="18.109375" style="88"/>
    <col min="8440" max="8440" width="18.109375" style="88" customWidth="1"/>
    <col min="8441" max="8441" width="15.33203125" style="88" customWidth="1"/>
    <col min="8442" max="8442" width="18.88671875" style="88" customWidth="1"/>
    <col min="8443" max="8443" width="14" style="88" customWidth="1"/>
    <col min="8444" max="8444" width="19" style="88" customWidth="1"/>
    <col min="8445" max="8445" width="14" style="88" customWidth="1"/>
    <col min="8446" max="8446" width="17" style="88" customWidth="1"/>
    <col min="8447" max="8447" width="17.88671875" style="88" customWidth="1"/>
    <col min="8448" max="8448" width="19.6640625" style="88" customWidth="1"/>
    <col min="8449" max="8449" width="15.6640625" style="88" customWidth="1"/>
    <col min="8450" max="8450" width="12.33203125" style="88" bestFit="1" customWidth="1"/>
    <col min="8451" max="8694" width="11.5546875" style="88" customWidth="1"/>
    <col min="8695" max="8695" width="18.109375" style="88"/>
    <col min="8696" max="8696" width="18.109375" style="88" customWidth="1"/>
    <col min="8697" max="8697" width="15.33203125" style="88" customWidth="1"/>
    <col min="8698" max="8698" width="18.88671875" style="88" customWidth="1"/>
    <col min="8699" max="8699" width="14" style="88" customWidth="1"/>
    <col min="8700" max="8700" width="19" style="88" customWidth="1"/>
    <col min="8701" max="8701" width="14" style="88" customWidth="1"/>
    <col min="8702" max="8702" width="17" style="88" customWidth="1"/>
    <col min="8703" max="8703" width="17.88671875" style="88" customWidth="1"/>
    <col min="8704" max="8704" width="19.6640625" style="88" customWidth="1"/>
    <col min="8705" max="8705" width="15.6640625" style="88" customWidth="1"/>
    <col min="8706" max="8706" width="12.33203125" style="88" bestFit="1" customWidth="1"/>
    <col min="8707" max="8950" width="11.5546875" style="88" customWidth="1"/>
    <col min="8951" max="8951" width="18.109375" style="88"/>
    <col min="8952" max="8952" width="18.109375" style="88" customWidth="1"/>
    <col min="8953" max="8953" width="15.33203125" style="88" customWidth="1"/>
    <col min="8954" max="8954" width="18.88671875" style="88" customWidth="1"/>
    <col min="8955" max="8955" width="14" style="88" customWidth="1"/>
    <col min="8956" max="8956" width="19" style="88" customWidth="1"/>
    <col min="8957" max="8957" width="14" style="88" customWidth="1"/>
    <col min="8958" max="8958" width="17" style="88" customWidth="1"/>
    <col min="8959" max="8959" width="17.88671875" style="88" customWidth="1"/>
    <col min="8960" max="8960" width="19.6640625" style="88" customWidth="1"/>
    <col min="8961" max="8961" width="15.6640625" style="88" customWidth="1"/>
    <col min="8962" max="8962" width="12.33203125" style="88" bestFit="1" customWidth="1"/>
    <col min="8963" max="9206" width="11.5546875" style="88" customWidth="1"/>
    <col min="9207" max="9207" width="18.109375" style="88"/>
    <col min="9208" max="9208" width="18.109375" style="88" customWidth="1"/>
    <col min="9209" max="9209" width="15.33203125" style="88" customWidth="1"/>
    <col min="9210" max="9210" width="18.88671875" style="88" customWidth="1"/>
    <col min="9211" max="9211" width="14" style="88" customWidth="1"/>
    <col min="9212" max="9212" width="19" style="88" customWidth="1"/>
    <col min="9213" max="9213" width="14" style="88" customWidth="1"/>
    <col min="9214" max="9214" width="17" style="88" customWidth="1"/>
    <col min="9215" max="9215" width="17.88671875" style="88" customWidth="1"/>
    <col min="9216" max="9216" width="19.6640625" style="88" customWidth="1"/>
    <col min="9217" max="9217" width="15.6640625" style="88" customWidth="1"/>
    <col min="9218" max="9218" width="12.33203125" style="88" bestFit="1" customWidth="1"/>
    <col min="9219" max="9462" width="11.5546875" style="88" customWidth="1"/>
    <col min="9463" max="9463" width="18.109375" style="88"/>
    <col min="9464" max="9464" width="18.109375" style="88" customWidth="1"/>
    <col min="9465" max="9465" width="15.33203125" style="88" customWidth="1"/>
    <col min="9466" max="9466" width="18.88671875" style="88" customWidth="1"/>
    <col min="9467" max="9467" width="14" style="88" customWidth="1"/>
    <col min="9468" max="9468" width="19" style="88" customWidth="1"/>
    <col min="9469" max="9469" width="14" style="88" customWidth="1"/>
    <col min="9470" max="9470" width="17" style="88" customWidth="1"/>
    <col min="9471" max="9471" width="17.88671875" style="88" customWidth="1"/>
    <col min="9472" max="9472" width="19.6640625" style="88" customWidth="1"/>
    <col min="9473" max="9473" width="15.6640625" style="88" customWidth="1"/>
    <col min="9474" max="9474" width="12.33203125" style="88" bestFit="1" customWidth="1"/>
    <col min="9475" max="9718" width="11.5546875" style="88" customWidth="1"/>
    <col min="9719" max="9719" width="18.109375" style="88"/>
    <col min="9720" max="9720" width="18.109375" style="88" customWidth="1"/>
    <col min="9721" max="9721" width="15.33203125" style="88" customWidth="1"/>
    <col min="9722" max="9722" width="18.88671875" style="88" customWidth="1"/>
    <col min="9723" max="9723" width="14" style="88" customWidth="1"/>
    <col min="9724" max="9724" width="19" style="88" customWidth="1"/>
    <col min="9725" max="9725" width="14" style="88" customWidth="1"/>
    <col min="9726" max="9726" width="17" style="88" customWidth="1"/>
    <col min="9727" max="9727" width="17.88671875" style="88" customWidth="1"/>
    <col min="9728" max="9728" width="19.6640625" style="88" customWidth="1"/>
    <col min="9729" max="9729" width="15.6640625" style="88" customWidth="1"/>
    <col min="9730" max="9730" width="12.33203125" style="88" bestFit="1" customWidth="1"/>
    <col min="9731" max="9974" width="11.5546875" style="88" customWidth="1"/>
    <col min="9975" max="9975" width="18.109375" style="88"/>
    <col min="9976" max="9976" width="18.109375" style="88" customWidth="1"/>
    <col min="9977" max="9977" width="15.33203125" style="88" customWidth="1"/>
    <col min="9978" max="9978" width="18.88671875" style="88" customWidth="1"/>
    <col min="9979" max="9979" width="14" style="88" customWidth="1"/>
    <col min="9980" max="9980" width="19" style="88" customWidth="1"/>
    <col min="9981" max="9981" width="14" style="88" customWidth="1"/>
    <col min="9982" max="9982" width="17" style="88" customWidth="1"/>
    <col min="9983" max="9983" width="17.88671875" style="88" customWidth="1"/>
    <col min="9984" max="9984" width="19.6640625" style="88" customWidth="1"/>
    <col min="9985" max="9985" width="15.6640625" style="88" customWidth="1"/>
    <col min="9986" max="9986" width="12.33203125" style="88" bestFit="1" customWidth="1"/>
    <col min="9987" max="10230" width="11.5546875" style="88" customWidth="1"/>
    <col min="10231" max="10231" width="18.109375" style="88"/>
    <col min="10232" max="10232" width="18.109375" style="88" customWidth="1"/>
    <col min="10233" max="10233" width="15.33203125" style="88" customWidth="1"/>
    <col min="10234" max="10234" width="18.88671875" style="88" customWidth="1"/>
    <col min="10235" max="10235" width="14" style="88" customWidth="1"/>
    <col min="10236" max="10236" width="19" style="88" customWidth="1"/>
    <col min="10237" max="10237" width="14" style="88" customWidth="1"/>
    <col min="10238" max="10238" width="17" style="88" customWidth="1"/>
    <col min="10239" max="10239" width="17.88671875" style="88" customWidth="1"/>
    <col min="10240" max="10240" width="19.6640625" style="88" customWidth="1"/>
    <col min="10241" max="10241" width="15.6640625" style="88" customWidth="1"/>
    <col min="10242" max="10242" width="12.33203125" style="88" bestFit="1" customWidth="1"/>
    <col min="10243" max="10486" width="11.5546875" style="88" customWidth="1"/>
    <col min="10487" max="10487" width="18.109375" style="88"/>
    <col min="10488" max="10488" width="18.109375" style="88" customWidth="1"/>
    <col min="10489" max="10489" width="15.33203125" style="88" customWidth="1"/>
    <col min="10490" max="10490" width="18.88671875" style="88" customWidth="1"/>
    <col min="10491" max="10491" width="14" style="88" customWidth="1"/>
    <col min="10492" max="10492" width="19" style="88" customWidth="1"/>
    <col min="10493" max="10493" width="14" style="88" customWidth="1"/>
    <col min="10494" max="10494" width="17" style="88" customWidth="1"/>
    <col min="10495" max="10495" width="17.88671875" style="88" customWidth="1"/>
    <col min="10496" max="10496" width="19.6640625" style="88" customWidth="1"/>
    <col min="10497" max="10497" width="15.6640625" style="88" customWidth="1"/>
    <col min="10498" max="10498" width="12.33203125" style="88" bestFit="1" customWidth="1"/>
    <col min="10499" max="10742" width="11.5546875" style="88" customWidth="1"/>
    <col min="10743" max="10743" width="18.109375" style="88"/>
    <col min="10744" max="10744" width="18.109375" style="88" customWidth="1"/>
    <col min="10745" max="10745" width="15.33203125" style="88" customWidth="1"/>
    <col min="10746" max="10746" width="18.88671875" style="88" customWidth="1"/>
    <col min="10747" max="10747" width="14" style="88" customWidth="1"/>
    <col min="10748" max="10748" width="19" style="88" customWidth="1"/>
    <col min="10749" max="10749" width="14" style="88" customWidth="1"/>
    <col min="10750" max="10750" width="17" style="88" customWidth="1"/>
    <col min="10751" max="10751" width="17.88671875" style="88" customWidth="1"/>
    <col min="10752" max="10752" width="19.6640625" style="88" customWidth="1"/>
    <col min="10753" max="10753" width="15.6640625" style="88" customWidth="1"/>
    <col min="10754" max="10754" width="12.33203125" style="88" bestFit="1" customWidth="1"/>
    <col min="10755" max="10998" width="11.5546875" style="88" customWidth="1"/>
    <col min="10999" max="10999" width="18.109375" style="88"/>
    <col min="11000" max="11000" width="18.109375" style="88" customWidth="1"/>
    <col min="11001" max="11001" width="15.33203125" style="88" customWidth="1"/>
    <col min="11002" max="11002" width="18.88671875" style="88" customWidth="1"/>
    <col min="11003" max="11003" width="14" style="88" customWidth="1"/>
    <col min="11004" max="11004" width="19" style="88" customWidth="1"/>
    <col min="11005" max="11005" width="14" style="88" customWidth="1"/>
    <col min="11006" max="11006" width="17" style="88" customWidth="1"/>
    <col min="11007" max="11007" width="17.88671875" style="88" customWidth="1"/>
    <col min="11008" max="11008" width="19.6640625" style="88" customWidth="1"/>
    <col min="11009" max="11009" width="15.6640625" style="88" customWidth="1"/>
    <col min="11010" max="11010" width="12.33203125" style="88" bestFit="1" customWidth="1"/>
    <col min="11011" max="11254" width="11.5546875" style="88" customWidth="1"/>
    <col min="11255" max="11255" width="18.109375" style="88"/>
    <col min="11256" max="11256" width="18.109375" style="88" customWidth="1"/>
    <col min="11257" max="11257" width="15.33203125" style="88" customWidth="1"/>
    <col min="11258" max="11258" width="18.88671875" style="88" customWidth="1"/>
    <col min="11259" max="11259" width="14" style="88" customWidth="1"/>
    <col min="11260" max="11260" width="19" style="88" customWidth="1"/>
    <col min="11261" max="11261" width="14" style="88" customWidth="1"/>
    <col min="11262" max="11262" width="17" style="88" customWidth="1"/>
    <col min="11263" max="11263" width="17.88671875" style="88" customWidth="1"/>
    <col min="11264" max="11264" width="19.6640625" style="88" customWidth="1"/>
    <col min="11265" max="11265" width="15.6640625" style="88" customWidth="1"/>
    <col min="11266" max="11266" width="12.33203125" style="88" bestFit="1" customWidth="1"/>
    <col min="11267" max="11510" width="11.5546875" style="88" customWidth="1"/>
    <col min="11511" max="11511" width="18.109375" style="88"/>
    <col min="11512" max="11512" width="18.109375" style="88" customWidth="1"/>
    <col min="11513" max="11513" width="15.33203125" style="88" customWidth="1"/>
    <col min="11514" max="11514" width="18.88671875" style="88" customWidth="1"/>
    <col min="11515" max="11515" width="14" style="88" customWidth="1"/>
    <col min="11516" max="11516" width="19" style="88" customWidth="1"/>
    <col min="11517" max="11517" width="14" style="88" customWidth="1"/>
    <col min="11518" max="11518" width="17" style="88" customWidth="1"/>
    <col min="11519" max="11519" width="17.88671875" style="88" customWidth="1"/>
    <col min="11520" max="11520" width="19.6640625" style="88" customWidth="1"/>
    <col min="11521" max="11521" width="15.6640625" style="88" customWidth="1"/>
    <col min="11522" max="11522" width="12.33203125" style="88" bestFit="1" customWidth="1"/>
    <col min="11523" max="11766" width="11.5546875" style="88" customWidth="1"/>
    <col min="11767" max="11767" width="18.109375" style="88"/>
    <col min="11768" max="11768" width="18.109375" style="88" customWidth="1"/>
    <col min="11769" max="11769" width="15.33203125" style="88" customWidth="1"/>
    <col min="11770" max="11770" width="18.88671875" style="88" customWidth="1"/>
    <col min="11771" max="11771" width="14" style="88" customWidth="1"/>
    <col min="11772" max="11772" width="19" style="88" customWidth="1"/>
    <col min="11773" max="11773" width="14" style="88" customWidth="1"/>
    <col min="11774" max="11774" width="17" style="88" customWidth="1"/>
    <col min="11775" max="11775" width="17.88671875" style="88" customWidth="1"/>
    <col min="11776" max="11776" width="19.6640625" style="88" customWidth="1"/>
    <col min="11777" max="11777" width="15.6640625" style="88" customWidth="1"/>
    <col min="11778" max="11778" width="12.33203125" style="88" bestFit="1" customWidth="1"/>
    <col min="11779" max="12022" width="11.5546875" style="88" customWidth="1"/>
    <col min="12023" max="12023" width="18.109375" style="88"/>
    <col min="12024" max="12024" width="18.109375" style="88" customWidth="1"/>
    <col min="12025" max="12025" width="15.33203125" style="88" customWidth="1"/>
    <col min="12026" max="12026" width="18.88671875" style="88" customWidth="1"/>
    <col min="12027" max="12027" width="14" style="88" customWidth="1"/>
    <col min="12028" max="12028" width="19" style="88" customWidth="1"/>
    <col min="12029" max="12029" width="14" style="88" customWidth="1"/>
    <col min="12030" max="12030" width="17" style="88" customWidth="1"/>
    <col min="12031" max="12031" width="17.88671875" style="88" customWidth="1"/>
    <col min="12032" max="12032" width="19.6640625" style="88" customWidth="1"/>
    <col min="12033" max="12033" width="15.6640625" style="88" customWidth="1"/>
    <col min="12034" max="12034" width="12.33203125" style="88" bestFit="1" customWidth="1"/>
    <col min="12035" max="12278" width="11.5546875" style="88" customWidth="1"/>
    <col min="12279" max="12279" width="18.109375" style="88"/>
    <col min="12280" max="12280" width="18.109375" style="88" customWidth="1"/>
    <col min="12281" max="12281" width="15.33203125" style="88" customWidth="1"/>
    <col min="12282" max="12282" width="18.88671875" style="88" customWidth="1"/>
    <col min="12283" max="12283" width="14" style="88" customWidth="1"/>
    <col min="12284" max="12284" width="19" style="88" customWidth="1"/>
    <col min="12285" max="12285" width="14" style="88" customWidth="1"/>
    <col min="12286" max="12286" width="17" style="88" customWidth="1"/>
    <col min="12287" max="12287" width="17.88671875" style="88" customWidth="1"/>
    <col min="12288" max="12288" width="19.6640625" style="88" customWidth="1"/>
    <col min="12289" max="12289" width="15.6640625" style="88" customWidth="1"/>
    <col min="12290" max="12290" width="12.33203125" style="88" bestFit="1" customWidth="1"/>
    <col min="12291" max="12534" width="11.5546875" style="88" customWidth="1"/>
    <col min="12535" max="12535" width="18.109375" style="88"/>
    <col min="12536" max="12536" width="18.109375" style="88" customWidth="1"/>
    <col min="12537" max="12537" width="15.33203125" style="88" customWidth="1"/>
    <col min="12538" max="12538" width="18.88671875" style="88" customWidth="1"/>
    <col min="12539" max="12539" width="14" style="88" customWidth="1"/>
    <col min="12540" max="12540" width="19" style="88" customWidth="1"/>
    <col min="12541" max="12541" width="14" style="88" customWidth="1"/>
    <col min="12542" max="12542" width="17" style="88" customWidth="1"/>
    <col min="12543" max="12543" width="17.88671875" style="88" customWidth="1"/>
    <col min="12544" max="12544" width="19.6640625" style="88" customWidth="1"/>
    <col min="12545" max="12545" width="15.6640625" style="88" customWidth="1"/>
    <col min="12546" max="12546" width="12.33203125" style="88" bestFit="1" customWidth="1"/>
    <col min="12547" max="12790" width="11.5546875" style="88" customWidth="1"/>
    <col min="12791" max="12791" width="18.109375" style="88"/>
    <col min="12792" max="12792" width="18.109375" style="88" customWidth="1"/>
    <col min="12793" max="12793" width="15.33203125" style="88" customWidth="1"/>
    <col min="12794" max="12794" width="18.88671875" style="88" customWidth="1"/>
    <col min="12795" max="12795" width="14" style="88" customWidth="1"/>
    <col min="12796" max="12796" width="19" style="88" customWidth="1"/>
    <col min="12797" max="12797" width="14" style="88" customWidth="1"/>
    <col min="12798" max="12798" width="17" style="88" customWidth="1"/>
    <col min="12799" max="12799" width="17.88671875" style="88" customWidth="1"/>
    <col min="12800" max="12800" width="19.6640625" style="88" customWidth="1"/>
    <col min="12801" max="12801" width="15.6640625" style="88" customWidth="1"/>
    <col min="12802" max="12802" width="12.33203125" style="88" bestFit="1" customWidth="1"/>
    <col min="12803" max="13046" width="11.5546875" style="88" customWidth="1"/>
    <col min="13047" max="13047" width="18.109375" style="88"/>
    <col min="13048" max="13048" width="18.109375" style="88" customWidth="1"/>
    <col min="13049" max="13049" width="15.33203125" style="88" customWidth="1"/>
    <col min="13050" max="13050" width="18.88671875" style="88" customWidth="1"/>
    <col min="13051" max="13051" width="14" style="88" customWidth="1"/>
    <col min="13052" max="13052" width="19" style="88" customWidth="1"/>
    <col min="13053" max="13053" width="14" style="88" customWidth="1"/>
    <col min="13054" max="13054" width="17" style="88" customWidth="1"/>
    <col min="13055" max="13055" width="17.88671875" style="88" customWidth="1"/>
    <col min="13056" max="13056" width="19.6640625" style="88" customWidth="1"/>
    <col min="13057" max="13057" width="15.6640625" style="88" customWidth="1"/>
    <col min="13058" max="13058" width="12.33203125" style="88" bestFit="1" customWidth="1"/>
    <col min="13059" max="13302" width="11.5546875" style="88" customWidth="1"/>
    <col min="13303" max="13303" width="18.109375" style="88"/>
    <col min="13304" max="13304" width="18.109375" style="88" customWidth="1"/>
    <col min="13305" max="13305" width="15.33203125" style="88" customWidth="1"/>
    <col min="13306" max="13306" width="18.88671875" style="88" customWidth="1"/>
    <col min="13307" max="13307" width="14" style="88" customWidth="1"/>
    <col min="13308" max="13308" width="19" style="88" customWidth="1"/>
    <col min="13309" max="13309" width="14" style="88" customWidth="1"/>
    <col min="13310" max="13310" width="17" style="88" customWidth="1"/>
    <col min="13311" max="13311" width="17.88671875" style="88" customWidth="1"/>
    <col min="13312" max="13312" width="19.6640625" style="88" customWidth="1"/>
    <col min="13313" max="13313" width="15.6640625" style="88" customWidth="1"/>
    <col min="13314" max="13314" width="12.33203125" style="88" bestFit="1" customWidth="1"/>
    <col min="13315" max="13558" width="11.5546875" style="88" customWidth="1"/>
    <col min="13559" max="13559" width="18.109375" style="88"/>
    <col min="13560" max="13560" width="18.109375" style="88" customWidth="1"/>
    <col min="13561" max="13561" width="15.33203125" style="88" customWidth="1"/>
    <col min="13562" max="13562" width="18.88671875" style="88" customWidth="1"/>
    <col min="13563" max="13563" width="14" style="88" customWidth="1"/>
    <col min="13564" max="13564" width="19" style="88" customWidth="1"/>
    <col min="13565" max="13565" width="14" style="88" customWidth="1"/>
    <col min="13566" max="13566" width="17" style="88" customWidth="1"/>
    <col min="13567" max="13567" width="17.88671875" style="88" customWidth="1"/>
    <col min="13568" max="13568" width="19.6640625" style="88" customWidth="1"/>
    <col min="13569" max="13569" width="15.6640625" style="88" customWidth="1"/>
    <col min="13570" max="13570" width="12.33203125" style="88" bestFit="1" customWidth="1"/>
    <col min="13571" max="13814" width="11.5546875" style="88" customWidth="1"/>
    <col min="13815" max="13815" width="18.109375" style="88"/>
    <col min="13816" max="13816" width="18.109375" style="88" customWidth="1"/>
    <col min="13817" max="13817" width="15.33203125" style="88" customWidth="1"/>
    <col min="13818" max="13818" width="18.88671875" style="88" customWidth="1"/>
    <col min="13819" max="13819" width="14" style="88" customWidth="1"/>
    <col min="13820" max="13820" width="19" style="88" customWidth="1"/>
    <col min="13821" max="13821" width="14" style="88" customWidth="1"/>
    <col min="13822" max="13822" width="17" style="88" customWidth="1"/>
    <col min="13823" max="13823" width="17.88671875" style="88" customWidth="1"/>
    <col min="13824" max="13824" width="19.6640625" style="88" customWidth="1"/>
    <col min="13825" max="13825" width="15.6640625" style="88" customWidth="1"/>
    <col min="13826" max="13826" width="12.33203125" style="88" bestFit="1" customWidth="1"/>
    <col min="13827" max="14070" width="11.5546875" style="88" customWidth="1"/>
    <col min="14071" max="14071" width="18.109375" style="88"/>
    <col min="14072" max="14072" width="18.109375" style="88" customWidth="1"/>
    <col min="14073" max="14073" width="15.33203125" style="88" customWidth="1"/>
    <col min="14074" max="14074" width="18.88671875" style="88" customWidth="1"/>
    <col min="14075" max="14075" width="14" style="88" customWidth="1"/>
    <col min="14076" max="14076" width="19" style="88" customWidth="1"/>
    <col min="14077" max="14077" width="14" style="88" customWidth="1"/>
    <col min="14078" max="14078" width="17" style="88" customWidth="1"/>
    <col min="14079" max="14079" width="17.88671875" style="88" customWidth="1"/>
    <col min="14080" max="14080" width="19.6640625" style="88" customWidth="1"/>
    <col min="14081" max="14081" width="15.6640625" style="88" customWidth="1"/>
    <col min="14082" max="14082" width="12.33203125" style="88" bestFit="1" customWidth="1"/>
    <col min="14083" max="14326" width="11.5546875" style="88" customWidth="1"/>
    <col min="14327" max="14327" width="18.109375" style="88"/>
    <col min="14328" max="14328" width="18.109375" style="88" customWidth="1"/>
    <col min="14329" max="14329" width="15.33203125" style="88" customWidth="1"/>
    <col min="14330" max="14330" width="18.88671875" style="88" customWidth="1"/>
    <col min="14331" max="14331" width="14" style="88" customWidth="1"/>
    <col min="14332" max="14332" width="19" style="88" customWidth="1"/>
    <col min="14333" max="14333" width="14" style="88" customWidth="1"/>
    <col min="14334" max="14334" width="17" style="88" customWidth="1"/>
    <col min="14335" max="14335" width="17.88671875" style="88" customWidth="1"/>
    <col min="14336" max="14336" width="19.6640625" style="88" customWidth="1"/>
    <col min="14337" max="14337" width="15.6640625" style="88" customWidth="1"/>
    <col min="14338" max="14338" width="12.33203125" style="88" bestFit="1" customWidth="1"/>
    <col min="14339" max="14582" width="11.5546875" style="88" customWidth="1"/>
    <col min="14583" max="14583" width="18.109375" style="88"/>
    <col min="14584" max="14584" width="18.109375" style="88" customWidth="1"/>
    <col min="14585" max="14585" width="15.33203125" style="88" customWidth="1"/>
    <col min="14586" max="14586" width="18.88671875" style="88" customWidth="1"/>
    <col min="14587" max="14587" width="14" style="88" customWidth="1"/>
    <col min="14588" max="14588" width="19" style="88" customWidth="1"/>
    <col min="14589" max="14589" width="14" style="88" customWidth="1"/>
    <col min="14590" max="14590" width="17" style="88" customWidth="1"/>
    <col min="14591" max="14591" width="17.88671875" style="88" customWidth="1"/>
    <col min="14592" max="14592" width="19.6640625" style="88" customWidth="1"/>
    <col min="14593" max="14593" width="15.6640625" style="88" customWidth="1"/>
    <col min="14594" max="14594" width="12.33203125" style="88" bestFit="1" customWidth="1"/>
    <col min="14595" max="14838" width="11.5546875" style="88" customWidth="1"/>
    <col min="14839" max="14839" width="18.109375" style="88"/>
    <col min="14840" max="14840" width="18.109375" style="88" customWidth="1"/>
    <col min="14841" max="14841" width="15.33203125" style="88" customWidth="1"/>
    <col min="14842" max="14842" width="18.88671875" style="88" customWidth="1"/>
    <col min="14843" max="14843" width="14" style="88" customWidth="1"/>
    <col min="14844" max="14844" width="19" style="88" customWidth="1"/>
    <col min="14845" max="14845" width="14" style="88" customWidth="1"/>
    <col min="14846" max="14846" width="17" style="88" customWidth="1"/>
    <col min="14847" max="14847" width="17.88671875" style="88" customWidth="1"/>
    <col min="14848" max="14848" width="19.6640625" style="88" customWidth="1"/>
    <col min="14849" max="14849" width="15.6640625" style="88" customWidth="1"/>
    <col min="14850" max="14850" width="12.33203125" style="88" bestFit="1" customWidth="1"/>
    <col min="14851" max="15094" width="11.5546875" style="88" customWidth="1"/>
    <col min="15095" max="15095" width="18.109375" style="88"/>
    <col min="15096" max="15096" width="18.109375" style="88" customWidth="1"/>
    <col min="15097" max="15097" width="15.33203125" style="88" customWidth="1"/>
    <col min="15098" max="15098" width="18.88671875" style="88" customWidth="1"/>
    <col min="15099" max="15099" width="14" style="88" customWidth="1"/>
    <col min="15100" max="15100" width="19" style="88" customWidth="1"/>
    <col min="15101" max="15101" width="14" style="88" customWidth="1"/>
    <col min="15102" max="15102" width="17" style="88" customWidth="1"/>
    <col min="15103" max="15103" width="17.88671875" style="88" customWidth="1"/>
    <col min="15104" max="15104" width="19.6640625" style="88" customWidth="1"/>
    <col min="15105" max="15105" width="15.6640625" style="88" customWidth="1"/>
    <col min="15106" max="15106" width="12.33203125" style="88" bestFit="1" customWidth="1"/>
    <col min="15107" max="15350" width="11.5546875" style="88" customWidth="1"/>
    <col min="15351" max="15351" width="18.109375" style="88"/>
    <col min="15352" max="15352" width="18.109375" style="88" customWidth="1"/>
    <col min="15353" max="15353" width="15.33203125" style="88" customWidth="1"/>
    <col min="15354" max="15354" width="18.88671875" style="88" customWidth="1"/>
    <col min="15355" max="15355" width="14" style="88" customWidth="1"/>
    <col min="15356" max="15356" width="19" style="88" customWidth="1"/>
    <col min="15357" max="15357" width="14" style="88" customWidth="1"/>
    <col min="15358" max="15358" width="17" style="88" customWidth="1"/>
    <col min="15359" max="15359" width="17.88671875" style="88" customWidth="1"/>
    <col min="15360" max="15360" width="19.6640625" style="88" customWidth="1"/>
    <col min="15361" max="15361" width="15.6640625" style="88" customWidth="1"/>
    <col min="15362" max="15362" width="12.33203125" style="88" bestFit="1" customWidth="1"/>
    <col min="15363" max="15606" width="11.5546875" style="88" customWidth="1"/>
    <col min="15607" max="15607" width="18.109375" style="88"/>
    <col min="15608" max="15608" width="18.109375" style="88" customWidth="1"/>
    <col min="15609" max="15609" width="15.33203125" style="88" customWidth="1"/>
    <col min="15610" max="15610" width="18.88671875" style="88" customWidth="1"/>
    <col min="15611" max="15611" width="14" style="88" customWidth="1"/>
    <col min="15612" max="15612" width="19" style="88" customWidth="1"/>
    <col min="15613" max="15613" width="14" style="88" customWidth="1"/>
    <col min="15614" max="15614" width="17" style="88" customWidth="1"/>
    <col min="15615" max="15615" width="17.88671875" style="88" customWidth="1"/>
    <col min="15616" max="15616" width="19.6640625" style="88" customWidth="1"/>
    <col min="15617" max="15617" width="15.6640625" style="88" customWidth="1"/>
    <col min="15618" max="15618" width="12.33203125" style="88" bestFit="1" customWidth="1"/>
    <col min="15619" max="15862" width="11.5546875" style="88" customWidth="1"/>
    <col min="15863" max="15863" width="18.109375" style="88"/>
    <col min="15864" max="15864" width="18.109375" style="88" customWidth="1"/>
    <col min="15865" max="15865" width="15.33203125" style="88" customWidth="1"/>
    <col min="15866" max="15866" width="18.88671875" style="88" customWidth="1"/>
    <col min="15867" max="15867" width="14" style="88" customWidth="1"/>
    <col min="15868" max="15868" width="19" style="88" customWidth="1"/>
    <col min="15869" max="15869" width="14" style="88" customWidth="1"/>
    <col min="15870" max="15870" width="17" style="88" customWidth="1"/>
    <col min="15871" max="15871" width="17.88671875" style="88" customWidth="1"/>
    <col min="15872" max="15872" width="19.6640625" style="88" customWidth="1"/>
    <col min="15873" max="15873" width="15.6640625" style="88" customWidth="1"/>
    <col min="15874" max="15874" width="12.33203125" style="88" bestFit="1" customWidth="1"/>
    <col min="15875" max="16118" width="11.5546875" style="88" customWidth="1"/>
    <col min="16119" max="16119" width="18.109375" style="88"/>
    <col min="16120" max="16120" width="18.109375" style="88" customWidth="1"/>
    <col min="16121" max="16121" width="15.33203125" style="88" customWidth="1"/>
    <col min="16122" max="16122" width="18.88671875" style="88" customWidth="1"/>
    <col min="16123" max="16123" width="14" style="88" customWidth="1"/>
    <col min="16124" max="16124" width="19" style="88" customWidth="1"/>
    <col min="16125" max="16125" width="14" style="88" customWidth="1"/>
    <col min="16126" max="16126" width="17" style="88" customWidth="1"/>
    <col min="16127" max="16127" width="17.88671875" style="88" customWidth="1"/>
    <col min="16128" max="16128" width="19.6640625" style="88" customWidth="1"/>
    <col min="16129" max="16129" width="15.6640625" style="88" customWidth="1"/>
    <col min="16130" max="16130" width="12.33203125" style="88" bestFit="1" customWidth="1"/>
    <col min="16131" max="16384" width="11.5546875" style="88" customWidth="1"/>
  </cols>
  <sheetData>
    <row r="1" spans="1:37" customFormat="1" ht="20.25" customHeight="1" x14ac:dyDescent="0.25">
      <c r="A1" s="510" t="s">
        <v>379</v>
      </c>
      <c r="B1" s="510"/>
      <c r="C1" s="510"/>
      <c r="D1" s="510"/>
      <c r="E1" s="510"/>
      <c r="F1" s="510"/>
      <c r="G1" s="510"/>
      <c r="H1" s="322"/>
    </row>
    <row r="2" spans="1:37" customFormat="1" ht="30.6" customHeight="1" x14ac:dyDescent="0.25">
      <c r="A2" s="510"/>
      <c r="B2" s="510"/>
      <c r="C2" s="510"/>
      <c r="D2" s="510"/>
      <c r="E2" s="510"/>
      <c r="F2" s="510"/>
      <c r="G2" s="510"/>
      <c r="H2" s="322"/>
    </row>
    <row r="3" spans="1:37" customFormat="1" ht="6" customHeight="1" x14ac:dyDescent="0.4">
      <c r="A3" s="165"/>
      <c r="B3" s="165"/>
      <c r="C3" s="165"/>
      <c r="D3" s="165"/>
      <c r="E3" s="165"/>
      <c r="F3" s="102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spans="1:37" customFormat="1" ht="20.100000000000001" customHeight="1" x14ac:dyDescent="0.25">
      <c r="A4" s="558" t="s">
        <v>483</v>
      </c>
      <c r="B4" s="558"/>
      <c r="C4" s="558"/>
      <c r="D4" s="558"/>
      <c r="E4" s="558"/>
      <c r="F4" s="558"/>
      <c r="G4" s="558"/>
      <c r="H4" s="558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</row>
    <row r="5" spans="1:37" s="92" customFormat="1" ht="15.6" x14ac:dyDescent="0.25">
      <c r="A5" s="559" t="s">
        <v>417</v>
      </c>
      <c r="B5" s="559"/>
      <c r="C5" s="559"/>
      <c r="D5" s="559"/>
      <c r="E5" s="559"/>
      <c r="F5" s="559"/>
      <c r="G5" s="559"/>
      <c r="H5" s="559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88"/>
      <c r="AA5" s="188"/>
      <c r="AB5" s="166"/>
      <c r="AC5" s="166"/>
      <c r="AD5" s="166"/>
      <c r="AE5" s="166"/>
      <c r="AF5" s="166"/>
      <c r="AG5" s="166"/>
      <c r="AH5" s="166"/>
      <c r="AI5" s="166"/>
      <c r="AJ5" s="166"/>
      <c r="AK5" s="166"/>
    </row>
    <row r="6" spans="1:37" s="92" customFormat="1" ht="6" customHeight="1" thickBot="1" x14ac:dyDescent="0.3">
      <c r="A6" s="309"/>
      <c r="B6" s="181"/>
      <c r="C6" s="147"/>
      <c r="D6" s="147"/>
      <c r="E6" s="147"/>
      <c r="F6" s="147"/>
      <c r="G6" s="147"/>
      <c r="H6" s="147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53"/>
      <c r="Z6" s="188"/>
      <c r="AA6" s="188"/>
      <c r="AB6" s="166"/>
      <c r="AC6" s="166"/>
      <c r="AD6" s="166"/>
      <c r="AE6" s="166"/>
      <c r="AF6" s="166"/>
      <c r="AG6" s="166"/>
      <c r="AH6" s="166"/>
      <c r="AI6" s="166"/>
      <c r="AJ6" s="166"/>
      <c r="AK6" s="166"/>
    </row>
    <row r="7" spans="1:37" ht="24.9" customHeight="1" thickBot="1" x14ac:dyDescent="0.3">
      <c r="A7" s="522" t="s">
        <v>41</v>
      </c>
      <c r="B7" s="520" t="s">
        <v>142</v>
      </c>
      <c r="C7" s="521"/>
      <c r="D7" s="520" t="s">
        <v>143</v>
      </c>
      <c r="E7" s="521"/>
      <c r="F7" s="520" t="s">
        <v>144</v>
      </c>
      <c r="G7" s="521"/>
      <c r="H7" s="522" t="s">
        <v>145</v>
      </c>
    </row>
    <row r="8" spans="1:37" ht="45" customHeight="1" thickBot="1" x14ac:dyDescent="0.3">
      <c r="A8" s="523"/>
      <c r="B8" s="520" t="s">
        <v>146</v>
      </c>
      <c r="C8" s="521"/>
      <c r="D8" s="520" t="s">
        <v>147</v>
      </c>
      <c r="E8" s="521"/>
      <c r="F8" s="520" t="s">
        <v>147</v>
      </c>
      <c r="G8" s="521"/>
      <c r="H8" s="523"/>
    </row>
    <row r="9" spans="1:37" ht="27.9" customHeight="1" thickBot="1" x14ac:dyDescent="0.3">
      <c r="A9" s="523"/>
      <c r="B9" s="149" t="s">
        <v>148</v>
      </c>
      <c r="C9" s="149" t="s">
        <v>149</v>
      </c>
      <c r="D9" s="149" t="s">
        <v>148</v>
      </c>
      <c r="E9" s="149" t="s">
        <v>149</v>
      </c>
      <c r="F9" s="149" t="s">
        <v>148</v>
      </c>
      <c r="G9" s="149" t="s">
        <v>149</v>
      </c>
      <c r="H9" s="524"/>
    </row>
    <row r="10" spans="1:37" ht="27.9" customHeight="1" thickBot="1" x14ac:dyDescent="0.3">
      <c r="A10" s="524"/>
      <c r="B10" s="387" t="s">
        <v>150</v>
      </c>
      <c r="C10" s="387" t="s">
        <v>151</v>
      </c>
      <c r="D10" s="387" t="s">
        <v>150</v>
      </c>
      <c r="E10" s="387" t="s">
        <v>151</v>
      </c>
      <c r="F10" s="387" t="s">
        <v>150</v>
      </c>
      <c r="G10" s="387" t="s">
        <v>151</v>
      </c>
      <c r="H10" s="387" t="s">
        <v>151</v>
      </c>
    </row>
    <row r="11" spans="1:37" ht="17.100000000000001" customHeight="1" x14ac:dyDescent="0.25">
      <c r="A11" s="397"/>
      <c r="B11" s="187" t="s">
        <v>4</v>
      </c>
      <c r="C11" s="187" t="s">
        <v>152</v>
      </c>
      <c r="D11" s="187" t="s">
        <v>5</v>
      </c>
      <c r="E11" s="187" t="s">
        <v>153</v>
      </c>
      <c r="F11" s="187" t="s">
        <v>34</v>
      </c>
      <c r="G11" s="187" t="s">
        <v>154</v>
      </c>
      <c r="H11" s="187" t="s">
        <v>155</v>
      </c>
    </row>
    <row r="12" spans="1:37" ht="21.9" customHeight="1" x14ac:dyDescent="0.25">
      <c r="A12" s="162" t="s">
        <v>6</v>
      </c>
      <c r="B12" s="342">
        <v>4234546.0275300005</v>
      </c>
      <c r="C12" s="342">
        <v>1401634.7351124301</v>
      </c>
      <c r="D12" s="342">
        <v>536929.00260999997</v>
      </c>
      <c r="E12" s="342">
        <v>45483.255811093091</v>
      </c>
      <c r="F12" s="342">
        <v>258013.71179999999</v>
      </c>
      <c r="G12" s="342">
        <v>21856.341526577999</v>
      </c>
      <c r="H12" s="342">
        <f>C12+E12+G12</f>
        <v>1468974.3324501012</v>
      </c>
      <c r="K12" s="186"/>
      <c r="L12" s="186"/>
      <c r="M12" s="186"/>
      <c r="N12" s="186"/>
      <c r="O12" s="186"/>
      <c r="P12" s="186"/>
      <c r="Q12" s="186"/>
      <c r="R12" s="342"/>
      <c r="S12" s="342"/>
      <c r="T12" s="342"/>
      <c r="U12" s="342"/>
      <c r="V12" s="342"/>
      <c r="W12" s="342"/>
      <c r="X12" s="342"/>
      <c r="Y12" s="342"/>
      <c r="Z12" s="342"/>
    </row>
    <row r="13" spans="1:37" ht="21.9" customHeight="1" x14ac:dyDescent="0.25">
      <c r="A13" s="162" t="s">
        <v>7</v>
      </c>
      <c r="B13" s="342">
        <v>1635303.4170200001</v>
      </c>
      <c r="C13" s="342">
        <v>541285.43103362003</v>
      </c>
      <c r="D13" s="342">
        <v>305844.46802000003</v>
      </c>
      <c r="E13" s="342">
        <v>25908.084885974204</v>
      </c>
      <c r="F13" s="342">
        <v>282915.25469999999</v>
      </c>
      <c r="G13" s="342">
        <v>23965.751225636996</v>
      </c>
      <c r="H13" s="342">
        <f t="shared" ref="H13:H26" si="0">C13+E13+G13</f>
        <v>591159.26714523125</v>
      </c>
      <c r="K13" s="186"/>
      <c r="L13" s="186"/>
      <c r="M13" s="186"/>
      <c r="N13" s="186"/>
      <c r="O13" s="186"/>
      <c r="P13" s="186"/>
      <c r="Q13" s="186"/>
      <c r="R13" s="342"/>
      <c r="S13" s="342"/>
      <c r="T13" s="342"/>
      <c r="U13" s="342"/>
      <c r="V13" s="342"/>
      <c r="W13" s="342"/>
      <c r="X13" s="342"/>
      <c r="Y13" s="342"/>
      <c r="Z13" s="342"/>
    </row>
    <row r="14" spans="1:37" ht="21.9" customHeight="1" x14ac:dyDescent="0.25">
      <c r="A14" s="162" t="s">
        <v>8</v>
      </c>
      <c r="B14" s="342">
        <v>4044266.4871700006</v>
      </c>
      <c r="C14" s="342">
        <v>1338652.2072532701</v>
      </c>
      <c r="D14" s="342">
        <v>700732.34049000009</v>
      </c>
      <c r="E14" s="342">
        <v>59359.036562907902</v>
      </c>
      <c r="F14" s="342">
        <v>138697.3224</v>
      </c>
      <c r="G14" s="342">
        <v>11749.050180504</v>
      </c>
      <c r="H14" s="342">
        <f t="shared" si="0"/>
        <v>1409760.2939966822</v>
      </c>
      <c r="K14" s="186"/>
      <c r="L14" s="186"/>
      <c r="M14" s="186"/>
      <c r="N14" s="186"/>
      <c r="O14" s="186"/>
      <c r="P14" s="186"/>
      <c r="Q14" s="186"/>
      <c r="R14" s="342"/>
      <c r="S14" s="342"/>
      <c r="T14" s="342"/>
      <c r="U14" s="342"/>
      <c r="V14" s="342"/>
      <c r="W14" s="342"/>
      <c r="X14" s="342"/>
      <c r="Y14" s="342"/>
      <c r="Z14" s="342"/>
    </row>
    <row r="15" spans="1:37" ht="21.9" customHeight="1" x14ac:dyDescent="0.25">
      <c r="A15" s="162" t="s">
        <v>9</v>
      </c>
      <c r="B15" s="342">
        <v>524749.57990000013</v>
      </c>
      <c r="C15" s="342">
        <v>173692.11094690004</v>
      </c>
      <c r="D15" s="342">
        <v>91303.135559999995</v>
      </c>
      <c r="E15" s="342">
        <v>7734.2886132875992</v>
      </c>
      <c r="F15" s="342">
        <v>61572.607199999991</v>
      </c>
      <c r="G15" s="342">
        <v>5215.8155559119996</v>
      </c>
      <c r="H15" s="342">
        <f t="shared" si="0"/>
        <v>186642.21511609963</v>
      </c>
      <c r="K15" s="186"/>
      <c r="L15" s="186"/>
      <c r="M15" s="186"/>
      <c r="N15" s="186"/>
      <c r="O15" s="186"/>
      <c r="P15" s="186"/>
      <c r="Q15" s="186"/>
      <c r="R15" s="342"/>
      <c r="S15" s="342"/>
      <c r="T15" s="342"/>
      <c r="U15" s="342"/>
      <c r="V15" s="342"/>
      <c r="W15" s="342"/>
      <c r="X15" s="342"/>
      <c r="Y15" s="342"/>
      <c r="Z15" s="342"/>
    </row>
    <row r="16" spans="1:37" ht="21.9" customHeight="1" x14ac:dyDescent="0.25">
      <c r="A16" s="162" t="s">
        <v>156</v>
      </c>
      <c r="B16" s="342">
        <v>379771.79422000004</v>
      </c>
      <c r="C16" s="342">
        <v>125704.46388682001</v>
      </c>
      <c r="D16" s="342">
        <v>66704.436890000012</v>
      </c>
      <c r="E16" s="342">
        <v>5650.5328489519006</v>
      </c>
      <c r="F16" s="342">
        <v>7383.8583000000008</v>
      </c>
      <c r="G16" s="342">
        <v>625.48663659300007</v>
      </c>
      <c r="H16" s="342">
        <f t="shared" si="0"/>
        <v>131980.48337236492</v>
      </c>
      <c r="K16" s="186"/>
      <c r="L16" s="186"/>
      <c r="M16" s="186"/>
      <c r="N16" s="186"/>
      <c r="O16" s="186"/>
      <c r="P16" s="186"/>
      <c r="Q16" s="186"/>
      <c r="R16" s="342"/>
      <c r="S16" s="342"/>
      <c r="T16" s="342"/>
      <c r="U16" s="342"/>
      <c r="V16" s="342"/>
      <c r="W16" s="342"/>
      <c r="X16" s="342"/>
      <c r="Y16" s="342"/>
      <c r="Z16" s="342"/>
    </row>
    <row r="17" spans="1:247" ht="21.9" customHeight="1" x14ac:dyDescent="0.25">
      <c r="A17" s="162" t="s">
        <v>157</v>
      </c>
      <c r="B17" s="342">
        <v>222781.68458000003</v>
      </c>
      <c r="C17" s="342">
        <v>73740.737595979997</v>
      </c>
      <c r="D17" s="342">
        <v>56426.284460000003</v>
      </c>
      <c r="E17" s="342">
        <v>4779.8705566066001</v>
      </c>
      <c r="F17" s="342">
        <v>23872.282199999998</v>
      </c>
      <c r="G17" s="342">
        <v>2022.2210251619997</v>
      </c>
      <c r="H17" s="342">
        <f t="shared" si="0"/>
        <v>80542.829177748601</v>
      </c>
      <c r="K17" s="186"/>
      <c r="L17" s="186"/>
      <c r="M17" s="186"/>
      <c r="N17" s="186"/>
      <c r="O17" s="186"/>
      <c r="P17" s="186"/>
      <c r="Q17" s="186"/>
      <c r="R17" s="342"/>
      <c r="S17" s="342"/>
      <c r="T17" s="342"/>
      <c r="U17" s="342"/>
      <c r="V17" s="342"/>
      <c r="W17" s="342"/>
      <c r="X17" s="342"/>
      <c r="Y17" s="342"/>
      <c r="Z17" s="342"/>
    </row>
    <row r="18" spans="1:247" ht="21.9" customHeight="1" x14ac:dyDescent="0.25">
      <c r="A18" s="162" t="s">
        <v>12</v>
      </c>
      <c r="B18" s="342">
        <v>1043864.6254400001</v>
      </c>
      <c r="C18" s="342">
        <v>345519.19102064002</v>
      </c>
      <c r="D18" s="342">
        <v>170368.42004000003</v>
      </c>
      <c r="E18" s="342">
        <v>14431.908861588401</v>
      </c>
      <c r="F18" s="342">
        <v>16528.180499999999</v>
      </c>
      <c r="G18" s="342">
        <v>1400.1021701549996</v>
      </c>
      <c r="H18" s="342">
        <f t="shared" si="0"/>
        <v>361351.20205238339</v>
      </c>
      <c r="K18" s="186"/>
      <c r="L18" s="186"/>
      <c r="M18" s="186"/>
      <c r="N18" s="186"/>
      <c r="O18" s="186"/>
      <c r="P18" s="186"/>
      <c r="Q18" s="186"/>
      <c r="R18" s="342"/>
      <c r="S18" s="342"/>
      <c r="T18" s="342"/>
      <c r="U18" s="342"/>
      <c r="V18" s="342"/>
      <c r="W18" s="342"/>
      <c r="X18" s="342"/>
      <c r="Y18" s="342"/>
      <c r="Z18" s="342"/>
    </row>
    <row r="19" spans="1:247" ht="21.9" customHeight="1" x14ac:dyDescent="0.25">
      <c r="A19" s="162" t="s">
        <v>13</v>
      </c>
      <c r="B19" s="342">
        <v>2561762.5205899999</v>
      </c>
      <c r="C19" s="342">
        <v>847943.39431529003</v>
      </c>
      <c r="D19" s="342">
        <v>268286.05167000002</v>
      </c>
      <c r="E19" s="342">
        <v>22726.511436965699</v>
      </c>
      <c r="F19" s="342">
        <v>90790.291799999992</v>
      </c>
      <c r="G19" s="342">
        <v>7690.8456183779981</v>
      </c>
      <c r="H19" s="342">
        <f t="shared" si="0"/>
        <v>878360.75137063372</v>
      </c>
      <c r="K19" s="186"/>
      <c r="L19" s="186"/>
      <c r="M19" s="186"/>
      <c r="N19" s="186"/>
      <c r="O19" s="186"/>
      <c r="P19" s="186"/>
      <c r="Q19" s="186"/>
      <c r="R19" s="342"/>
      <c r="S19" s="342"/>
      <c r="T19" s="342"/>
      <c r="U19" s="342"/>
      <c r="V19" s="342"/>
      <c r="W19" s="342"/>
      <c r="X19" s="342"/>
      <c r="Y19" s="342"/>
      <c r="Z19" s="342"/>
    </row>
    <row r="20" spans="1:247" ht="21.9" customHeight="1" x14ac:dyDescent="0.25">
      <c r="A20" s="162" t="s">
        <v>14</v>
      </c>
      <c r="B20" s="342">
        <v>1055759.9861900001</v>
      </c>
      <c r="C20" s="342">
        <v>349456.55542889005</v>
      </c>
      <c r="D20" s="342">
        <v>342349.44652999996</v>
      </c>
      <c r="E20" s="342">
        <v>29000.421615556297</v>
      </c>
      <c r="F20" s="342">
        <v>109887.02009999999</v>
      </c>
      <c r="G20" s="342">
        <v>9308.5294726709981</v>
      </c>
      <c r="H20" s="342">
        <f t="shared" si="0"/>
        <v>387765.50651711732</v>
      </c>
      <c r="K20" s="186"/>
      <c r="L20" s="186"/>
      <c r="M20" s="186"/>
      <c r="N20" s="186"/>
      <c r="O20" s="186"/>
      <c r="P20" s="186"/>
      <c r="Q20" s="186"/>
      <c r="R20" s="342"/>
      <c r="S20" s="342"/>
      <c r="T20" s="342"/>
      <c r="U20" s="342"/>
      <c r="V20" s="342"/>
      <c r="W20" s="342"/>
      <c r="X20" s="342"/>
      <c r="Y20" s="342"/>
      <c r="Z20" s="342"/>
    </row>
    <row r="21" spans="1:247" ht="21.9" customHeight="1" x14ac:dyDescent="0.25">
      <c r="A21" s="162" t="s">
        <v>158</v>
      </c>
      <c r="B21" s="342">
        <v>1484518.08323</v>
      </c>
      <c r="C21" s="342">
        <v>491375.48554913001</v>
      </c>
      <c r="D21" s="342">
        <v>635028.21291000012</v>
      </c>
      <c r="E21" s="342">
        <v>53793.239915606107</v>
      </c>
      <c r="F21" s="342">
        <v>153451.92329999999</v>
      </c>
      <c r="G21" s="342">
        <v>12998.912422742998</v>
      </c>
      <c r="H21" s="342">
        <f t="shared" si="0"/>
        <v>558167.63788747916</v>
      </c>
      <c r="K21" s="186"/>
      <c r="L21" s="186"/>
      <c r="M21" s="186"/>
      <c r="N21" s="186"/>
      <c r="O21" s="186"/>
      <c r="P21" s="186"/>
      <c r="Q21" s="186"/>
      <c r="R21" s="342"/>
      <c r="S21" s="342"/>
      <c r="T21" s="342"/>
      <c r="U21" s="342"/>
      <c r="V21" s="342"/>
      <c r="W21" s="342"/>
      <c r="X21" s="342"/>
      <c r="Y21" s="342"/>
      <c r="Z21" s="342"/>
    </row>
    <row r="22" spans="1:247" ht="21.9" customHeight="1" x14ac:dyDescent="0.25">
      <c r="A22" s="162" t="s">
        <v>16</v>
      </c>
      <c r="B22" s="342"/>
      <c r="C22" s="342"/>
      <c r="D22" s="342"/>
      <c r="E22" s="342"/>
      <c r="F22" s="342"/>
      <c r="G22" s="342"/>
      <c r="H22" s="342"/>
      <c r="K22" s="186"/>
      <c r="L22" s="186"/>
      <c r="M22" s="186"/>
      <c r="N22" s="186"/>
      <c r="O22" s="186"/>
      <c r="P22" s="186"/>
      <c r="Q22" s="186"/>
      <c r="R22" s="342"/>
      <c r="S22" s="342"/>
      <c r="T22" s="342"/>
      <c r="U22" s="342"/>
      <c r="V22" s="342"/>
      <c r="W22" s="342"/>
      <c r="X22" s="342"/>
      <c r="Y22" s="342"/>
      <c r="Z22" s="342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</row>
    <row r="23" spans="1:247" ht="21.9" customHeight="1" x14ac:dyDescent="0.25">
      <c r="A23" s="162" t="s">
        <v>17</v>
      </c>
      <c r="B23" s="342">
        <v>744782.03162999998</v>
      </c>
      <c r="C23" s="342">
        <v>246522.85246952999</v>
      </c>
      <c r="D23" s="342">
        <v>167865.58243000001</v>
      </c>
      <c r="E23" s="342">
        <v>14219.8934876453</v>
      </c>
      <c r="F23" s="342">
        <v>26169.928200000002</v>
      </c>
      <c r="G23" s="342">
        <v>2216.8546178219999</v>
      </c>
      <c r="H23" s="342">
        <f t="shared" si="0"/>
        <v>262959.60057499731</v>
      </c>
      <c r="K23" s="186"/>
      <c r="L23" s="186"/>
      <c r="M23" s="186"/>
      <c r="N23" s="186"/>
      <c r="O23" s="186"/>
      <c r="P23" s="186"/>
      <c r="Q23" s="186"/>
      <c r="R23" s="342"/>
      <c r="S23" s="342"/>
      <c r="T23" s="342"/>
      <c r="U23" s="342"/>
      <c r="V23" s="342"/>
      <c r="W23" s="342"/>
      <c r="X23" s="342"/>
      <c r="Y23" s="342"/>
      <c r="Z23" s="342"/>
    </row>
    <row r="24" spans="1:247" ht="21.9" customHeight="1" x14ac:dyDescent="0.25">
      <c r="A24" s="162" t="s">
        <v>18</v>
      </c>
      <c r="B24" s="342">
        <v>487758.70780000009</v>
      </c>
      <c r="C24" s="342">
        <v>161448.13228180003</v>
      </c>
      <c r="D24" s="342">
        <v>54345.068050000009</v>
      </c>
      <c r="E24" s="342">
        <v>4603.5707145155011</v>
      </c>
      <c r="F24" s="342">
        <v>146255.3469</v>
      </c>
      <c r="G24" s="342">
        <v>12389.290435898998</v>
      </c>
      <c r="H24" s="342">
        <f t="shared" si="0"/>
        <v>178440.99343221451</v>
      </c>
      <c r="K24" s="186"/>
      <c r="L24" s="186"/>
      <c r="M24" s="186"/>
      <c r="N24" s="186"/>
      <c r="O24" s="186"/>
      <c r="P24" s="186"/>
      <c r="Q24" s="186"/>
      <c r="R24" s="342"/>
      <c r="S24" s="342"/>
      <c r="T24" s="342"/>
      <c r="U24" s="342"/>
      <c r="V24" s="342"/>
      <c r="W24" s="342"/>
      <c r="X24" s="342"/>
      <c r="Y24" s="342"/>
      <c r="Z24" s="342"/>
    </row>
    <row r="25" spans="1:247" ht="21.9" customHeight="1" x14ac:dyDescent="0.25">
      <c r="A25" s="162" t="s">
        <v>19</v>
      </c>
      <c r="B25" s="342">
        <v>2622543.0376599999</v>
      </c>
      <c r="C25" s="342">
        <v>868061.74546546</v>
      </c>
      <c r="D25" s="342">
        <v>189759.84846000001</v>
      </c>
      <c r="E25" s="342">
        <v>16074.556763046599</v>
      </c>
      <c r="F25" s="342">
        <v>274199.24609999993</v>
      </c>
      <c r="G25" s="342">
        <v>23227.41813713099</v>
      </c>
      <c r="H25" s="342">
        <f t="shared" si="0"/>
        <v>907363.72036563768</v>
      </c>
      <c r="K25" s="186"/>
      <c r="L25" s="186"/>
      <c r="M25" s="186"/>
      <c r="N25" s="186"/>
      <c r="O25" s="186"/>
      <c r="P25" s="186"/>
      <c r="Q25" s="186"/>
      <c r="R25" s="342"/>
      <c r="S25" s="342"/>
      <c r="T25" s="342"/>
      <c r="U25" s="342"/>
      <c r="V25" s="342"/>
      <c r="W25" s="342"/>
      <c r="X25" s="342"/>
      <c r="Y25" s="342"/>
      <c r="Z25" s="342"/>
    </row>
    <row r="26" spans="1:247" ht="21.9" customHeight="1" x14ac:dyDescent="0.25">
      <c r="A26" s="191" t="s">
        <v>20</v>
      </c>
      <c r="B26" s="342">
        <v>2061130.9746299998</v>
      </c>
      <c r="C26" s="342">
        <v>682234.35260253004</v>
      </c>
      <c r="D26" s="342">
        <v>752134.97995999991</v>
      </c>
      <c r="E26" s="342">
        <v>63713.354152411586</v>
      </c>
      <c r="F26" s="342">
        <v>260961.47999999998</v>
      </c>
      <c r="G26" s="342">
        <v>22106.046970799998</v>
      </c>
      <c r="H26" s="459">
        <f t="shared" si="0"/>
        <v>768053.75372574164</v>
      </c>
      <c r="K26" s="186"/>
      <c r="L26" s="186"/>
      <c r="M26" s="186"/>
      <c r="N26" s="186"/>
      <c r="O26" s="186"/>
      <c r="P26" s="186"/>
      <c r="Q26" s="186"/>
      <c r="R26" s="342"/>
      <c r="S26" s="342"/>
      <c r="T26" s="342"/>
      <c r="U26" s="342"/>
      <c r="V26" s="342"/>
      <c r="W26" s="342"/>
      <c r="X26" s="342"/>
      <c r="Y26" s="342"/>
      <c r="Z26" s="342"/>
    </row>
    <row r="27" spans="1:247" ht="21.9" customHeight="1" x14ac:dyDescent="0.25">
      <c r="A27" s="409" t="s">
        <v>69</v>
      </c>
      <c r="B27" s="460">
        <f>SUM(B12:B26)</f>
        <v>23103538.957589999</v>
      </c>
      <c r="C27" s="460">
        <f t="shared" ref="C27:H27" si="1">SUM(C12:C26)</f>
        <v>7647271.3949622903</v>
      </c>
      <c r="D27" s="460">
        <f t="shared" si="1"/>
        <v>4338077.2780800005</v>
      </c>
      <c r="E27" s="460">
        <f t="shared" si="1"/>
        <v>367478.5262261568</v>
      </c>
      <c r="F27" s="460">
        <f t="shared" si="1"/>
        <v>1850698.4534999998</v>
      </c>
      <c r="G27" s="460">
        <f t="shared" si="1"/>
        <v>156772.66599598498</v>
      </c>
      <c r="H27" s="460">
        <f t="shared" si="1"/>
        <v>8171522.5871844329</v>
      </c>
      <c r="K27" s="186"/>
      <c r="L27" s="186"/>
      <c r="M27" s="186"/>
      <c r="N27" s="186"/>
      <c r="O27" s="186"/>
      <c r="P27" s="186"/>
      <c r="Q27" s="186"/>
      <c r="R27" s="342"/>
      <c r="S27" s="342"/>
      <c r="T27" s="342"/>
      <c r="U27" s="342"/>
      <c r="V27" s="342"/>
      <c r="W27" s="342"/>
      <c r="X27" s="342"/>
      <c r="Y27" s="342"/>
      <c r="Z27" s="342"/>
    </row>
    <row r="28" spans="1:247" x14ac:dyDescent="0.25">
      <c r="A28" s="560"/>
      <c r="B28" s="560"/>
      <c r="C28" s="560"/>
      <c r="D28" s="560"/>
      <c r="E28" s="560"/>
      <c r="F28" s="560"/>
      <c r="G28" s="560"/>
      <c r="H28" s="560"/>
      <c r="K28" s="186"/>
      <c r="L28" s="186"/>
      <c r="M28" s="186"/>
      <c r="N28" s="186"/>
      <c r="O28" s="186"/>
      <c r="P28" s="186"/>
      <c r="Q28" s="186"/>
      <c r="R28" s="342"/>
      <c r="S28" s="342"/>
      <c r="T28" s="342"/>
      <c r="U28" s="342"/>
      <c r="V28" s="342"/>
      <c r="W28" s="342"/>
      <c r="X28" s="342"/>
      <c r="Y28" s="342"/>
      <c r="Z28" s="342"/>
    </row>
    <row r="29" spans="1:247" x14ac:dyDescent="0.25">
      <c r="A29" s="107"/>
      <c r="B29" s="105"/>
      <c r="C29" s="105"/>
      <c r="D29" s="105"/>
      <c r="E29" s="105"/>
      <c r="F29" s="105"/>
      <c r="G29" s="105"/>
      <c r="H29" s="105"/>
    </row>
    <row r="30" spans="1:247" x14ac:dyDescent="0.25">
      <c r="A30" s="89"/>
      <c r="B30" s="89"/>
      <c r="C30" s="89"/>
      <c r="D30" s="89"/>
      <c r="E30" s="89"/>
      <c r="F30" s="89"/>
      <c r="G30" s="89"/>
      <c r="H30" s="89"/>
    </row>
    <row r="31" spans="1:247" ht="42" customHeight="1" x14ac:dyDescent="0.25"/>
  </sheetData>
  <sheetProtection algorithmName="SHA-512" hashValue="N7gFk1moaR9XzJQF9s9rbBf2JgEL8D76Vr9GSC8Y2vkZWqU5UESpRlD6CSbY6rlBDnl6J/VT8f4A6aKHV/fp2A==" saltValue="Uq7Y5O/RTWU7DZQQTyoXZA==" spinCount="100000" sheet="1" objects="1" scenarios="1"/>
  <mergeCells count="12">
    <mergeCell ref="A4:H4"/>
    <mergeCell ref="A5:H5"/>
    <mergeCell ref="A1:G2"/>
    <mergeCell ref="A28:H28"/>
    <mergeCell ref="A7:A10"/>
    <mergeCell ref="B7:C7"/>
    <mergeCell ref="D7:E7"/>
    <mergeCell ref="F7:G7"/>
    <mergeCell ref="H7:H9"/>
    <mergeCell ref="B8:C8"/>
    <mergeCell ref="D8:E8"/>
    <mergeCell ref="F8:G8"/>
  </mergeCells>
  <printOptions horizontalCentered="1" verticalCentered="1"/>
  <pageMargins left="0.78740157480314965" right="0.51181102362204722" top="0.39370078740157483" bottom="0.51181102362204722" header="0" footer="0"/>
  <pageSetup paperSize="9" scale="85" orientation="landscape" r:id="rId1"/>
  <ignoredErrors>
    <ignoredError sqref="B11:H1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1"/>
  <sheetViews>
    <sheetView showGridLines="0" zoomScaleNormal="100" workbookViewId="0">
      <pane ySplit="11" topLeftCell="A12" activePane="bottomLeft" state="frozen"/>
      <selection activeCell="A11" sqref="A11"/>
      <selection pane="bottomLeft" activeCell="A4" sqref="A4"/>
    </sheetView>
  </sheetViews>
  <sheetFormatPr baseColWidth="10" defaultColWidth="18.109375" defaultRowHeight="13.2" x14ac:dyDescent="0.25"/>
  <cols>
    <col min="1" max="1" width="18.44140625" style="88" customWidth="1"/>
    <col min="2" max="4" width="17.6640625" style="88" customWidth="1"/>
    <col min="5" max="5" width="19.44140625" style="88" customWidth="1"/>
    <col min="6" max="7" width="17.6640625" style="88" customWidth="1"/>
    <col min="8" max="8" width="19.44140625" style="88" customWidth="1"/>
    <col min="9" max="10" width="17.6640625" style="88" customWidth="1"/>
    <col min="11" max="39" width="11.5546875" style="89" customWidth="1"/>
    <col min="40" max="248" width="11.5546875" style="88" customWidth="1"/>
    <col min="249" max="249" width="18.109375" style="88"/>
    <col min="250" max="250" width="18.109375" style="88" customWidth="1"/>
    <col min="251" max="251" width="15.33203125" style="88" customWidth="1"/>
    <col min="252" max="252" width="18.88671875" style="88" customWidth="1"/>
    <col min="253" max="253" width="14" style="88" customWidth="1"/>
    <col min="254" max="254" width="19" style="88" customWidth="1"/>
    <col min="255" max="255" width="14" style="88" customWidth="1"/>
    <col min="256" max="256" width="17" style="88" customWidth="1"/>
    <col min="257" max="257" width="17.88671875" style="88" customWidth="1"/>
    <col min="258" max="258" width="19.6640625" style="88" customWidth="1"/>
    <col min="259" max="259" width="15.6640625" style="88" customWidth="1"/>
    <col min="260" max="260" width="12.33203125" style="88" bestFit="1" customWidth="1"/>
    <col min="261" max="504" width="11.5546875" style="88" customWidth="1"/>
    <col min="505" max="505" width="18.109375" style="88"/>
    <col min="506" max="506" width="18.109375" style="88" customWidth="1"/>
    <col min="507" max="507" width="15.33203125" style="88" customWidth="1"/>
    <col min="508" max="508" width="18.88671875" style="88" customWidth="1"/>
    <col min="509" max="509" width="14" style="88" customWidth="1"/>
    <col min="510" max="510" width="19" style="88" customWidth="1"/>
    <col min="511" max="511" width="14" style="88" customWidth="1"/>
    <col min="512" max="512" width="17" style="88" customWidth="1"/>
    <col min="513" max="513" width="17.88671875" style="88" customWidth="1"/>
    <col min="514" max="514" width="19.6640625" style="88" customWidth="1"/>
    <col min="515" max="515" width="15.6640625" style="88" customWidth="1"/>
    <col min="516" max="516" width="12.33203125" style="88" bestFit="1" customWidth="1"/>
    <col min="517" max="760" width="11.5546875" style="88" customWidth="1"/>
    <col min="761" max="761" width="18.109375" style="88"/>
    <col min="762" max="762" width="18.109375" style="88" customWidth="1"/>
    <col min="763" max="763" width="15.33203125" style="88" customWidth="1"/>
    <col min="764" max="764" width="18.88671875" style="88" customWidth="1"/>
    <col min="765" max="765" width="14" style="88" customWidth="1"/>
    <col min="766" max="766" width="19" style="88" customWidth="1"/>
    <col min="767" max="767" width="14" style="88" customWidth="1"/>
    <col min="768" max="768" width="17" style="88" customWidth="1"/>
    <col min="769" max="769" width="17.88671875" style="88" customWidth="1"/>
    <col min="770" max="770" width="19.6640625" style="88" customWidth="1"/>
    <col min="771" max="771" width="15.6640625" style="88" customWidth="1"/>
    <col min="772" max="772" width="12.33203125" style="88" bestFit="1" customWidth="1"/>
    <col min="773" max="1016" width="11.5546875" style="88" customWidth="1"/>
    <col min="1017" max="1017" width="18.109375" style="88"/>
    <col min="1018" max="1018" width="18.109375" style="88" customWidth="1"/>
    <col min="1019" max="1019" width="15.33203125" style="88" customWidth="1"/>
    <col min="1020" max="1020" width="18.88671875" style="88" customWidth="1"/>
    <col min="1021" max="1021" width="14" style="88" customWidth="1"/>
    <col min="1022" max="1022" width="19" style="88" customWidth="1"/>
    <col min="1023" max="1023" width="14" style="88" customWidth="1"/>
    <col min="1024" max="1024" width="17" style="88" customWidth="1"/>
    <col min="1025" max="1025" width="17.88671875" style="88" customWidth="1"/>
    <col min="1026" max="1026" width="19.6640625" style="88" customWidth="1"/>
    <col min="1027" max="1027" width="15.6640625" style="88" customWidth="1"/>
    <col min="1028" max="1028" width="12.33203125" style="88" bestFit="1" customWidth="1"/>
    <col min="1029" max="1272" width="11.5546875" style="88" customWidth="1"/>
    <col min="1273" max="1273" width="18.109375" style="88"/>
    <col min="1274" max="1274" width="18.109375" style="88" customWidth="1"/>
    <col min="1275" max="1275" width="15.33203125" style="88" customWidth="1"/>
    <col min="1276" max="1276" width="18.88671875" style="88" customWidth="1"/>
    <col min="1277" max="1277" width="14" style="88" customWidth="1"/>
    <col min="1278" max="1278" width="19" style="88" customWidth="1"/>
    <col min="1279" max="1279" width="14" style="88" customWidth="1"/>
    <col min="1280" max="1280" width="17" style="88" customWidth="1"/>
    <col min="1281" max="1281" width="17.88671875" style="88" customWidth="1"/>
    <col min="1282" max="1282" width="19.6640625" style="88" customWidth="1"/>
    <col min="1283" max="1283" width="15.6640625" style="88" customWidth="1"/>
    <col min="1284" max="1284" width="12.33203125" style="88" bestFit="1" customWidth="1"/>
    <col min="1285" max="1528" width="11.5546875" style="88" customWidth="1"/>
    <col min="1529" max="1529" width="18.109375" style="88"/>
    <col min="1530" max="1530" width="18.109375" style="88" customWidth="1"/>
    <col min="1531" max="1531" width="15.33203125" style="88" customWidth="1"/>
    <col min="1532" max="1532" width="18.88671875" style="88" customWidth="1"/>
    <col min="1533" max="1533" width="14" style="88" customWidth="1"/>
    <col min="1534" max="1534" width="19" style="88" customWidth="1"/>
    <col min="1535" max="1535" width="14" style="88" customWidth="1"/>
    <col min="1536" max="1536" width="17" style="88" customWidth="1"/>
    <col min="1537" max="1537" width="17.88671875" style="88" customWidth="1"/>
    <col min="1538" max="1538" width="19.6640625" style="88" customWidth="1"/>
    <col min="1539" max="1539" width="15.6640625" style="88" customWidth="1"/>
    <col min="1540" max="1540" width="12.33203125" style="88" bestFit="1" customWidth="1"/>
    <col min="1541" max="1784" width="11.5546875" style="88" customWidth="1"/>
    <col min="1785" max="1785" width="18.109375" style="88"/>
    <col min="1786" max="1786" width="18.109375" style="88" customWidth="1"/>
    <col min="1787" max="1787" width="15.33203125" style="88" customWidth="1"/>
    <col min="1788" max="1788" width="18.88671875" style="88" customWidth="1"/>
    <col min="1789" max="1789" width="14" style="88" customWidth="1"/>
    <col min="1790" max="1790" width="19" style="88" customWidth="1"/>
    <col min="1791" max="1791" width="14" style="88" customWidth="1"/>
    <col min="1792" max="1792" width="17" style="88" customWidth="1"/>
    <col min="1793" max="1793" width="17.88671875" style="88" customWidth="1"/>
    <col min="1794" max="1794" width="19.6640625" style="88" customWidth="1"/>
    <col min="1795" max="1795" width="15.6640625" style="88" customWidth="1"/>
    <col min="1796" max="1796" width="12.33203125" style="88" bestFit="1" customWidth="1"/>
    <col min="1797" max="2040" width="11.5546875" style="88" customWidth="1"/>
    <col min="2041" max="2041" width="18.109375" style="88"/>
    <col min="2042" max="2042" width="18.109375" style="88" customWidth="1"/>
    <col min="2043" max="2043" width="15.33203125" style="88" customWidth="1"/>
    <col min="2044" max="2044" width="18.88671875" style="88" customWidth="1"/>
    <col min="2045" max="2045" width="14" style="88" customWidth="1"/>
    <col min="2046" max="2046" width="19" style="88" customWidth="1"/>
    <col min="2047" max="2047" width="14" style="88" customWidth="1"/>
    <col min="2048" max="2048" width="17" style="88" customWidth="1"/>
    <col min="2049" max="2049" width="17.88671875" style="88" customWidth="1"/>
    <col min="2050" max="2050" width="19.6640625" style="88" customWidth="1"/>
    <col min="2051" max="2051" width="15.6640625" style="88" customWidth="1"/>
    <col min="2052" max="2052" width="12.33203125" style="88" bestFit="1" customWidth="1"/>
    <col min="2053" max="2296" width="11.5546875" style="88" customWidth="1"/>
    <col min="2297" max="2297" width="18.109375" style="88"/>
    <col min="2298" max="2298" width="18.109375" style="88" customWidth="1"/>
    <col min="2299" max="2299" width="15.33203125" style="88" customWidth="1"/>
    <col min="2300" max="2300" width="18.88671875" style="88" customWidth="1"/>
    <col min="2301" max="2301" width="14" style="88" customWidth="1"/>
    <col min="2302" max="2302" width="19" style="88" customWidth="1"/>
    <col min="2303" max="2303" width="14" style="88" customWidth="1"/>
    <col min="2304" max="2304" width="17" style="88" customWidth="1"/>
    <col min="2305" max="2305" width="17.88671875" style="88" customWidth="1"/>
    <col min="2306" max="2306" width="19.6640625" style="88" customWidth="1"/>
    <col min="2307" max="2307" width="15.6640625" style="88" customWidth="1"/>
    <col min="2308" max="2308" width="12.33203125" style="88" bestFit="1" customWidth="1"/>
    <col min="2309" max="2552" width="11.5546875" style="88" customWidth="1"/>
    <col min="2553" max="2553" width="18.109375" style="88"/>
    <col min="2554" max="2554" width="18.109375" style="88" customWidth="1"/>
    <col min="2555" max="2555" width="15.33203125" style="88" customWidth="1"/>
    <col min="2556" max="2556" width="18.88671875" style="88" customWidth="1"/>
    <col min="2557" max="2557" width="14" style="88" customWidth="1"/>
    <col min="2558" max="2558" width="19" style="88" customWidth="1"/>
    <col min="2559" max="2559" width="14" style="88" customWidth="1"/>
    <col min="2560" max="2560" width="17" style="88" customWidth="1"/>
    <col min="2561" max="2561" width="17.88671875" style="88" customWidth="1"/>
    <col min="2562" max="2562" width="19.6640625" style="88" customWidth="1"/>
    <col min="2563" max="2563" width="15.6640625" style="88" customWidth="1"/>
    <col min="2564" max="2564" width="12.33203125" style="88" bestFit="1" customWidth="1"/>
    <col min="2565" max="2808" width="11.5546875" style="88" customWidth="1"/>
    <col min="2809" max="2809" width="18.109375" style="88"/>
    <col min="2810" max="2810" width="18.109375" style="88" customWidth="1"/>
    <col min="2811" max="2811" width="15.33203125" style="88" customWidth="1"/>
    <col min="2812" max="2812" width="18.88671875" style="88" customWidth="1"/>
    <col min="2813" max="2813" width="14" style="88" customWidth="1"/>
    <col min="2814" max="2814" width="19" style="88" customWidth="1"/>
    <col min="2815" max="2815" width="14" style="88" customWidth="1"/>
    <col min="2816" max="2816" width="17" style="88" customWidth="1"/>
    <col min="2817" max="2817" width="17.88671875" style="88" customWidth="1"/>
    <col min="2818" max="2818" width="19.6640625" style="88" customWidth="1"/>
    <col min="2819" max="2819" width="15.6640625" style="88" customWidth="1"/>
    <col min="2820" max="2820" width="12.33203125" style="88" bestFit="1" customWidth="1"/>
    <col min="2821" max="3064" width="11.5546875" style="88" customWidth="1"/>
    <col min="3065" max="3065" width="18.109375" style="88"/>
    <col min="3066" max="3066" width="18.109375" style="88" customWidth="1"/>
    <col min="3067" max="3067" width="15.33203125" style="88" customWidth="1"/>
    <col min="3068" max="3068" width="18.88671875" style="88" customWidth="1"/>
    <col min="3069" max="3069" width="14" style="88" customWidth="1"/>
    <col min="3070" max="3070" width="19" style="88" customWidth="1"/>
    <col min="3071" max="3071" width="14" style="88" customWidth="1"/>
    <col min="3072" max="3072" width="17" style="88" customWidth="1"/>
    <col min="3073" max="3073" width="17.88671875" style="88" customWidth="1"/>
    <col min="3074" max="3074" width="19.6640625" style="88" customWidth="1"/>
    <col min="3075" max="3075" width="15.6640625" style="88" customWidth="1"/>
    <col min="3076" max="3076" width="12.33203125" style="88" bestFit="1" customWidth="1"/>
    <col min="3077" max="3320" width="11.5546875" style="88" customWidth="1"/>
    <col min="3321" max="3321" width="18.109375" style="88"/>
    <col min="3322" max="3322" width="18.109375" style="88" customWidth="1"/>
    <col min="3323" max="3323" width="15.33203125" style="88" customWidth="1"/>
    <col min="3324" max="3324" width="18.88671875" style="88" customWidth="1"/>
    <col min="3325" max="3325" width="14" style="88" customWidth="1"/>
    <col min="3326" max="3326" width="19" style="88" customWidth="1"/>
    <col min="3327" max="3327" width="14" style="88" customWidth="1"/>
    <col min="3328" max="3328" width="17" style="88" customWidth="1"/>
    <col min="3329" max="3329" width="17.88671875" style="88" customWidth="1"/>
    <col min="3330" max="3330" width="19.6640625" style="88" customWidth="1"/>
    <col min="3331" max="3331" width="15.6640625" style="88" customWidth="1"/>
    <col min="3332" max="3332" width="12.33203125" style="88" bestFit="1" customWidth="1"/>
    <col min="3333" max="3576" width="11.5546875" style="88" customWidth="1"/>
    <col min="3577" max="3577" width="18.109375" style="88"/>
    <col min="3578" max="3578" width="18.109375" style="88" customWidth="1"/>
    <col min="3579" max="3579" width="15.33203125" style="88" customWidth="1"/>
    <col min="3580" max="3580" width="18.88671875" style="88" customWidth="1"/>
    <col min="3581" max="3581" width="14" style="88" customWidth="1"/>
    <col min="3582" max="3582" width="19" style="88" customWidth="1"/>
    <col min="3583" max="3583" width="14" style="88" customWidth="1"/>
    <col min="3584" max="3584" width="17" style="88" customWidth="1"/>
    <col min="3585" max="3585" width="17.88671875" style="88" customWidth="1"/>
    <col min="3586" max="3586" width="19.6640625" style="88" customWidth="1"/>
    <col min="3587" max="3587" width="15.6640625" style="88" customWidth="1"/>
    <col min="3588" max="3588" width="12.33203125" style="88" bestFit="1" customWidth="1"/>
    <col min="3589" max="3832" width="11.5546875" style="88" customWidth="1"/>
    <col min="3833" max="3833" width="18.109375" style="88"/>
    <col min="3834" max="3834" width="18.109375" style="88" customWidth="1"/>
    <col min="3835" max="3835" width="15.33203125" style="88" customWidth="1"/>
    <col min="3836" max="3836" width="18.88671875" style="88" customWidth="1"/>
    <col min="3837" max="3837" width="14" style="88" customWidth="1"/>
    <col min="3838" max="3838" width="19" style="88" customWidth="1"/>
    <col min="3839" max="3839" width="14" style="88" customWidth="1"/>
    <col min="3840" max="3840" width="17" style="88" customWidth="1"/>
    <col min="3841" max="3841" width="17.88671875" style="88" customWidth="1"/>
    <col min="3842" max="3842" width="19.6640625" style="88" customWidth="1"/>
    <col min="3843" max="3843" width="15.6640625" style="88" customWidth="1"/>
    <col min="3844" max="3844" width="12.33203125" style="88" bestFit="1" customWidth="1"/>
    <col min="3845" max="4088" width="11.5546875" style="88" customWidth="1"/>
    <col min="4089" max="4089" width="18.109375" style="88"/>
    <col min="4090" max="4090" width="18.109375" style="88" customWidth="1"/>
    <col min="4091" max="4091" width="15.33203125" style="88" customWidth="1"/>
    <col min="4092" max="4092" width="18.88671875" style="88" customWidth="1"/>
    <col min="4093" max="4093" width="14" style="88" customWidth="1"/>
    <col min="4094" max="4094" width="19" style="88" customWidth="1"/>
    <col min="4095" max="4095" width="14" style="88" customWidth="1"/>
    <col min="4096" max="4096" width="17" style="88" customWidth="1"/>
    <col min="4097" max="4097" width="17.88671875" style="88" customWidth="1"/>
    <col min="4098" max="4098" width="19.6640625" style="88" customWidth="1"/>
    <col min="4099" max="4099" width="15.6640625" style="88" customWidth="1"/>
    <col min="4100" max="4100" width="12.33203125" style="88" bestFit="1" customWidth="1"/>
    <col min="4101" max="4344" width="11.5546875" style="88" customWidth="1"/>
    <col min="4345" max="4345" width="18.109375" style="88"/>
    <col min="4346" max="4346" width="18.109375" style="88" customWidth="1"/>
    <col min="4347" max="4347" width="15.33203125" style="88" customWidth="1"/>
    <col min="4348" max="4348" width="18.88671875" style="88" customWidth="1"/>
    <col min="4349" max="4349" width="14" style="88" customWidth="1"/>
    <col min="4350" max="4350" width="19" style="88" customWidth="1"/>
    <col min="4351" max="4351" width="14" style="88" customWidth="1"/>
    <col min="4352" max="4352" width="17" style="88" customWidth="1"/>
    <col min="4353" max="4353" width="17.88671875" style="88" customWidth="1"/>
    <col min="4354" max="4354" width="19.6640625" style="88" customWidth="1"/>
    <col min="4355" max="4355" width="15.6640625" style="88" customWidth="1"/>
    <col min="4356" max="4356" width="12.33203125" style="88" bestFit="1" customWidth="1"/>
    <col min="4357" max="4600" width="11.5546875" style="88" customWidth="1"/>
    <col min="4601" max="4601" width="18.109375" style="88"/>
    <col min="4602" max="4602" width="18.109375" style="88" customWidth="1"/>
    <col min="4603" max="4603" width="15.33203125" style="88" customWidth="1"/>
    <col min="4604" max="4604" width="18.88671875" style="88" customWidth="1"/>
    <col min="4605" max="4605" width="14" style="88" customWidth="1"/>
    <col min="4606" max="4606" width="19" style="88" customWidth="1"/>
    <col min="4607" max="4607" width="14" style="88" customWidth="1"/>
    <col min="4608" max="4608" width="17" style="88" customWidth="1"/>
    <col min="4609" max="4609" width="17.88671875" style="88" customWidth="1"/>
    <col min="4610" max="4610" width="19.6640625" style="88" customWidth="1"/>
    <col min="4611" max="4611" width="15.6640625" style="88" customWidth="1"/>
    <col min="4612" max="4612" width="12.33203125" style="88" bestFit="1" customWidth="1"/>
    <col min="4613" max="4856" width="11.5546875" style="88" customWidth="1"/>
    <col min="4857" max="4857" width="18.109375" style="88"/>
    <col min="4858" max="4858" width="18.109375" style="88" customWidth="1"/>
    <col min="4859" max="4859" width="15.33203125" style="88" customWidth="1"/>
    <col min="4860" max="4860" width="18.88671875" style="88" customWidth="1"/>
    <col min="4861" max="4861" width="14" style="88" customWidth="1"/>
    <col min="4862" max="4862" width="19" style="88" customWidth="1"/>
    <col min="4863" max="4863" width="14" style="88" customWidth="1"/>
    <col min="4864" max="4864" width="17" style="88" customWidth="1"/>
    <col min="4865" max="4865" width="17.88671875" style="88" customWidth="1"/>
    <col min="4866" max="4866" width="19.6640625" style="88" customWidth="1"/>
    <col min="4867" max="4867" width="15.6640625" style="88" customWidth="1"/>
    <col min="4868" max="4868" width="12.33203125" style="88" bestFit="1" customWidth="1"/>
    <col min="4869" max="5112" width="11.5546875" style="88" customWidth="1"/>
    <col min="5113" max="5113" width="18.109375" style="88"/>
    <col min="5114" max="5114" width="18.109375" style="88" customWidth="1"/>
    <col min="5115" max="5115" width="15.33203125" style="88" customWidth="1"/>
    <col min="5116" max="5116" width="18.88671875" style="88" customWidth="1"/>
    <col min="5117" max="5117" width="14" style="88" customWidth="1"/>
    <col min="5118" max="5118" width="19" style="88" customWidth="1"/>
    <col min="5119" max="5119" width="14" style="88" customWidth="1"/>
    <col min="5120" max="5120" width="17" style="88" customWidth="1"/>
    <col min="5121" max="5121" width="17.88671875" style="88" customWidth="1"/>
    <col min="5122" max="5122" width="19.6640625" style="88" customWidth="1"/>
    <col min="5123" max="5123" width="15.6640625" style="88" customWidth="1"/>
    <col min="5124" max="5124" width="12.33203125" style="88" bestFit="1" customWidth="1"/>
    <col min="5125" max="5368" width="11.5546875" style="88" customWidth="1"/>
    <col min="5369" max="5369" width="18.109375" style="88"/>
    <col min="5370" max="5370" width="18.109375" style="88" customWidth="1"/>
    <col min="5371" max="5371" width="15.33203125" style="88" customWidth="1"/>
    <col min="5372" max="5372" width="18.88671875" style="88" customWidth="1"/>
    <col min="5373" max="5373" width="14" style="88" customWidth="1"/>
    <col min="5374" max="5374" width="19" style="88" customWidth="1"/>
    <col min="5375" max="5375" width="14" style="88" customWidth="1"/>
    <col min="5376" max="5376" width="17" style="88" customWidth="1"/>
    <col min="5377" max="5377" width="17.88671875" style="88" customWidth="1"/>
    <col min="5378" max="5378" width="19.6640625" style="88" customWidth="1"/>
    <col min="5379" max="5379" width="15.6640625" style="88" customWidth="1"/>
    <col min="5380" max="5380" width="12.33203125" style="88" bestFit="1" customWidth="1"/>
    <col min="5381" max="5624" width="11.5546875" style="88" customWidth="1"/>
    <col min="5625" max="5625" width="18.109375" style="88"/>
    <col min="5626" max="5626" width="18.109375" style="88" customWidth="1"/>
    <col min="5627" max="5627" width="15.33203125" style="88" customWidth="1"/>
    <col min="5628" max="5628" width="18.88671875" style="88" customWidth="1"/>
    <col min="5629" max="5629" width="14" style="88" customWidth="1"/>
    <col min="5630" max="5630" width="19" style="88" customWidth="1"/>
    <col min="5631" max="5631" width="14" style="88" customWidth="1"/>
    <col min="5632" max="5632" width="17" style="88" customWidth="1"/>
    <col min="5633" max="5633" width="17.88671875" style="88" customWidth="1"/>
    <col min="5634" max="5634" width="19.6640625" style="88" customWidth="1"/>
    <col min="5635" max="5635" width="15.6640625" style="88" customWidth="1"/>
    <col min="5636" max="5636" width="12.33203125" style="88" bestFit="1" customWidth="1"/>
    <col min="5637" max="5880" width="11.5546875" style="88" customWidth="1"/>
    <col min="5881" max="5881" width="18.109375" style="88"/>
    <col min="5882" max="5882" width="18.109375" style="88" customWidth="1"/>
    <col min="5883" max="5883" width="15.33203125" style="88" customWidth="1"/>
    <col min="5884" max="5884" width="18.88671875" style="88" customWidth="1"/>
    <col min="5885" max="5885" width="14" style="88" customWidth="1"/>
    <col min="5886" max="5886" width="19" style="88" customWidth="1"/>
    <col min="5887" max="5887" width="14" style="88" customWidth="1"/>
    <col min="5888" max="5888" width="17" style="88" customWidth="1"/>
    <col min="5889" max="5889" width="17.88671875" style="88" customWidth="1"/>
    <col min="5890" max="5890" width="19.6640625" style="88" customWidth="1"/>
    <col min="5891" max="5891" width="15.6640625" style="88" customWidth="1"/>
    <col min="5892" max="5892" width="12.33203125" style="88" bestFit="1" customWidth="1"/>
    <col min="5893" max="6136" width="11.5546875" style="88" customWidth="1"/>
    <col min="6137" max="6137" width="18.109375" style="88"/>
    <col min="6138" max="6138" width="18.109375" style="88" customWidth="1"/>
    <col min="6139" max="6139" width="15.33203125" style="88" customWidth="1"/>
    <col min="6140" max="6140" width="18.88671875" style="88" customWidth="1"/>
    <col min="6141" max="6141" width="14" style="88" customWidth="1"/>
    <col min="6142" max="6142" width="19" style="88" customWidth="1"/>
    <col min="6143" max="6143" width="14" style="88" customWidth="1"/>
    <col min="6144" max="6144" width="17" style="88" customWidth="1"/>
    <col min="6145" max="6145" width="17.88671875" style="88" customWidth="1"/>
    <col min="6146" max="6146" width="19.6640625" style="88" customWidth="1"/>
    <col min="6147" max="6147" width="15.6640625" style="88" customWidth="1"/>
    <col min="6148" max="6148" width="12.33203125" style="88" bestFit="1" customWidth="1"/>
    <col min="6149" max="6392" width="11.5546875" style="88" customWidth="1"/>
    <col min="6393" max="6393" width="18.109375" style="88"/>
    <col min="6394" max="6394" width="18.109375" style="88" customWidth="1"/>
    <col min="6395" max="6395" width="15.33203125" style="88" customWidth="1"/>
    <col min="6396" max="6396" width="18.88671875" style="88" customWidth="1"/>
    <col min="6397" max="6397" width="14" style="88" customWidth="1"/>
    <col min="6398" max="6398" width="19" style="88" customWidth="1"/>
    <col min="6399" max="6399" width="14" style="88" customWidth="1"/>
    <col min="6400" max="6400" width="17" style="88" customWidth="1"/>
    <col min="6401" max="6401" width="17.88671875" style="88" customWidth="1"/>
    <col min="6402" max="6402" width="19.6640625" style="88" customWidth="1"/>
    <col min="6403" max="6403" width="15.6640625" style="88" customWidth="1"/>
    <col min="6404" max="6404" width="12.33203125" style="88" bestFit="1" customWidth="1"/>
    <col min="6405" max="6648" width="11.5546875" style="88" customWidth="1"/>
    <col min="6649" max="6649" width="18.109375" style="88"/>
    <col min="6650" max="6650" width="18.109375" style="88" customWidth="1"/>
    <col min="6651" max="6651" width="15.33203125" style="88" customWidth="1"/>
    <col min="6652" max="6652" width="18.88671875" style="88" customWidth="1"/>
    <col min="6653" max="6653" width="14" style="88" customWidth="1"/>
    <col min="6654" max="6654" width="19" style="88" customWidth="1"/>
    <col min="6655" max="6655" width="14" style="88" customWidth="1"/>
    <col min="6656" max="6656" width="17" style="88" customWidth="1"/>
    <col min="6657" max="6657" width="17.88671875" style="88" customWidth="1"/>
    <col min="6658" max="6658" width="19.6640625" style="88" customWidth="1"/>
    <col min="6659" max="6659" width="15.6640625" style="88" customWidth="1"/>
    <col min="6660" max="6660" width="12.33203125" style="88" bestFit="1" customWidth="1"/>
    <col min="6661" max="6904" width="11.5546875" style="88" customWidth="1"/>
    <col min="6905" max="6905" width="18.109375" style="88"/>
    <col min="6906" max="6906" width="18.109375" style="88" customWidth="1"/>
    <col min="6907" max="6907" width="15.33203125" style="88" customWidth="1"/>
    <col min="6908" max="6908" width="18.88671875" style="88" customWidth="1"/>
    <col min="6909" max="6909" width="14" style="88" customWidth="1"/>
    <col min="6910" max="6910" width="19" style="88" customWidth="1"/>
    <col min="6911" max="6911" width="14" style="88" customWidth="1"/>
    <col min="6912" max="6912" width="17" style="88" customWidth="1"/>
    <col min="6913" max="6913" width="17.88671875" style="88" customWidth="1"/>
    <col min="6914" max="6914" width="19.6640625" style="88" customWidth="1"/>
    <col min="6915" max="6915" width="15.6640625" style="88" customWidth="1"/>
    <col min="6916" max="6916" width="12.33203125" style="88" bestFit="1" customWidth="1"/>
    <col min="6917" max="7160" width="11.5546875" style="88" customWidth="1"/>
    <col min="7161" max="7161" width="18.109375" style="88"/>
    <col min="7162" max="7162" width="18.109375" style="88" customWidth="1"/>
    <col min="7163" max="7163" width="15.33203125" style="88" customWidth="1"/>
    <col min="7164" max="7164" width="18.88671875" style="88" customWidth="1"/>
    <col min="7165" max="7165" width="14" style="88" customWidth="1"/>
    <col min="7166" max="7166" width="19" style="88" customWidth="1"/>
    <col min="7167" max="7167" width="14" style="88" customWidth="1"/>
    <col min="7168" max="7168" width="17" style="88" customWidth="1"/>
    <col min="7169" max="7169" width="17.88671875" style="88" customWidth="1"/>
    <col min="7170" max="7170" width="19.6640625" style="88" customWidth="1"/>
    <col min="7171" max="7171" width="15.6640625" style="88" customWidth="1"/>
    <col min="7172" max="7172" width="12.33203125" style="88" bestFit="1" customWidth="1"/>
    <col min="7173" max="7416" width="11.5546875" style="88" customWidth="1"/>
    <col min="7417" max="7417" width="18.109375" style="88"/>
    <col min="7418" max="7418" width="18.109375" style="88" customWidth="1"/>
    <col min="7419" max="7419" width="15.33203125" style="88" customWidth="1"/>
    <col min="7420" max="7420" width="18.88671875" style="88" customWidth="1"/>
    <col min="7421" max="7421" width="14" style="88" customWidth="1"/>
    <col min="7422" max="7422" width="19" style="88" customWidth="1"/>
    <col min="7423" max="7423" width="14" style="88" customWidth="1"/>
    <col min="7424" max="7424" width="17" style="88" customWidth="1"/>
    <col min="7425" max="7425" width="17.88671875" style="88" customWidth="1"/>
    <col min="7426" max="7426" width="19.6640625" style="88" customWidth="1"/>
    <col min="7427" max="7427" width="15.6640625" style="88" customWidth="1"/>
    <col min="7428" max="7428" width="12.33203125" style="88" bestFit="1" customWidth="1"/>
    <col min="7429" max="7672" width="11.5546875" style="88" customWidth="1"/>
    <col min="7673" max="7673" width="18.109375" style="88"/>
    <col min="7674" max="7674" width="18.109375" style="88" customWidth="1"/>
    <col min="7675" max="7675" width="15.33203125" style="88" customWidth="1"/>
    <col min="7676" max="7676" width="18.88671875" style="88" customWidth="1"/>
    <col min="7677" max="7677" width="14" style="88" customWidth="1"/>
    <col min="7678" max="7678" width="19" style="88" customWidth="1"/>
    <col min="7679" max="7679" width="14" style="88" customWidth="1"/>
    <col min="7680" max="7680" width="17" style="88" customWidth="1"/>
    <col min="7681" max="7681" width="17.88671875" style="88" customWidth="1"/>
    <col min="7682" max="7682" width="19.6640625" style="88" customWidth="1"/>
    <col min="7683" max="7683" width="15.6640625" style="88" customWidth="1"/>
    <col min="7684" max="7684" width="12.33203125" style="88" bestFit="1" customWidth="1"/>
    <col min="7685" max="7928" width="11.5546875" style="88" customWidth="1"/>
    <col min="7929" max="7929" width="18.109375" style="88"/>
    <col min="7930" max="7930" width="18.109375" style="88" customWidth="1"/>
    <col min="7931" max="7931" width="15.33203125" style="88" customWidth="1"/>
    <col min="7932" max="7932" width="18.88671875" style="88" customWidth="1"/>
    <col min="7933" max="7933" width="14" style="88" customWidth="1"/>
    <col min="7934" max="7934" width="19" style="88" customWidth="1"/>
    <col min="7935" max="7935" width="14" style="88" customWidth="1"/>
    <col min="7936" max="7936" width="17" style="88" customWidth="1"/>
    <col min="7937" max="7937" width="17.88671875" style="88" customWidth="1"/>
    <col min="7938" max="7938" width="19.6640625" style="88" customWidth="1"/>
    <col min="7939" max="7939" width="15.6640625" style="88" customWidth="1"/>
    <col min="7940" max="7940" width="12.33203125" style="88" bestFit="1" customWidth="1"/>
    <col min="7941" max="8184" width="11.5546875" style="88" customWidth="1"/>
    <col min="8185" max="8185" width="18.109375" style="88"/>
    <col min="8186" max="8186" width="18.109375" style="88" customWidth="1"/>
    <col min="8187" max="8187" width="15.33203125" style="88" customWidth="1"/>
    <col min="8188" max="8188" width="18.88671875" style="88" customWidth="1"/>
    <col min="8189" max="8189" width="14" style="88" customWidth="1"/>
    <col min="8190" max="8190" width="19" style="88" customWidth="1"/>
    <col min="8191" max="8191" width="14" style="88" customWidth="1"/>
    <col min="8192" max="8192" width="17" style="88" customWidth="1"/>
    <col min="8193" max="8193" width="17.88671875" style="88" customWidth="1"/>
    <col min="8194" max="8194" width="19.6640625" style="88" customWidth="1"/>
    <col min="8195" max="8195" width="15.6640625" style="88" customWidth="1"/>
    <col min="8196" max="8196" width="12.33203125" style="88" bestFit="1" customWidth="1"/>
    <col min="8197" max="8440" width="11.5546875" style="88" customWidth="1"/>
    <col min="8441" max="8441" width="18.109375" style="88"/>
    <col min="8442" max="8442" width="18.109375" style="88" customWidth="1"/>
    <col min="8443" max="8443" width="15.33203125" style="88" customWidth="1"/>
    <col min="8444" max="8444" width="18.88671875" style="88" customWidth="1"/>
    <col min="8445" max="8445" width="14" style="88" customWidth="1"/>
    <col min="8446" max="8446" width="19" style="88" customWidth="1"/>
    <col min="8447" max="8447" width="14" style="88" customWidth="1"/>
    <col min="8448" max="8448" width="17" style="88" customWidth="1"/>
    <col min="8449" max="8449" width="17.88671875" style="88" customWidth="1"/>
    <col min="8450" max="8450" width="19.6640625" style="88" customWidth="1"/>
    <col min="8451" max="8451" width="15.6640625" style="88" customWidth="1"/>
    <col min="8452" max="8452" width="12.33203125" style="88" bestFit="1" customWidth="1"/>
    <col min="8453" max="8696" width="11.5546875" style="88" customWidth="1"/>
    <col min="8697" max="8697" width="18.109375" style="88"/>
    <col min="8698" max="8698" width="18.109375" style="88" customWidth="1"/>
    <col min="8699" max="8699" width="15.33203125" style="88" customWidth="1"/>
    <col min="8700" max="8700" width="18.88671875" style="88" customWidth="1"/>
    <col min="8701" max="8701" width="14" style="88" customWidth="1"/>
    <col min="8702" max="8702" width="19" style="88" customWidth="1"/>
    <col min="8703" max="8703" width="14" style="88" customWidth="1"/>
    <col min="8704" max="8704" width="17" style="88" customWidth="1"/>
    <col min="8705" max="8705" width="17.88671875" style="88" customWidth="1"/>
    <col min="8706" max="8706" width="19.6640625" style="88" customWidth="1"/>
    <col min="8707" max="8707" width="15.6640625" style="88" customWidth="1"/>
    <col min="8708" max="8708" width="12.33203125" style="88" bestFit="1" customWidth="1"/>
    <col min="8709" max="8952" width="11.5546875" style="88" customWidth="1"/>
    <col min="8953" max="8953" width="18.109375" style="88"/>
    <col min="8954" max="8954" width="18.109375" style="88" customWidth="1"/>
    <col min="8955" max="8955" width="15.33203125" style="88" customWidth="1"/>
    <col min="8956" max="8956" width="18.88671875" style="88" customWidth="1"/>
    <col min="8957" max="8957" width="14" style="88" customWidth="1"/>
    <col min="8958" max="8958" width="19" style="88" customWidth="1"/>
    <col min="8959" max="8959" width="14" style="88" customWidth="1"/>
    <col min="8960" max="8960" width="17" style="88" customWidth="1"/>
    <col min="8961" max="8961" width="17.88671875" style="88" customWidth="1"/>
    <col min="8962" max="8962" width="19.6640625" style="88" customWidth="1"/>
    <col min="8963" max="8963" width="15.6640625" style="88" customWidth="1"/>
    <col min="8964" max="8964" width="12.33203125" style="88" bestFit="1" customWidth="1"/>
    <col min="8965" max="9208" width="11.5546875" style="88" customWidth="1"/>
    <col min="9209" max="9209" width="18.109375" style="88"/>
    <col min="9210" max="9210" width="18.109375" style="88" customWidth="1"/>
    <col min="9211" max="9211" width="15.33203125" style="88" customWidth="1"/>
    <col min="9212" max="9212" width="18.88671875" style="88" customWidth="1"/>
    <col min="9213" max="9213" width="14" style="88" customWidth="1"/>
    <col min="9214" max="9214" width="19" style="88" customWidth="1"/>
    <col min="9215" max="9215" width="14" style="88" customWidth="1"/>
    <col min="9216" max="9216" width="17" style="88" customWidth="1"/>
    <col min="9217" max="9217" width="17.88671875" style="88" customWidth="1"/>
    <col min="9218" max="9218" width="19.6640625" style="88" customWidth="1"/>
    <col min="9219" max="9219" width="15.6640625" style="88" customWidth="1"/>
    <col min="9220" max="9220" width="12.33203125" style="88" bestFit="1" customWidth="1"/>
    <col min="9221" max="9464" width="11.5546875" style="88" customWidth="1"/>
    <col min="9465" max="9465" width="18.109375" style="88"/>
    <col min="9466" max="9466" width="18.109375" style="88" customWidth="1"/>
    <col min="9467" max="9467" width="15.33203125" style="88" customWidth="1"/>
    <col min="9468" max="9468" width="18.88671875" style="88" customWidth="1"/>
    <col min="9469" max="9469" width="14" style="88" customWidth="1"/>
    <col min="9470" max="9470" width="19" style="88" customWidth="1"/>
    <col min="9471" max="9471" width="14" style="88" customWidth="1"/>
    <col min="9472" max="9472" width="17" style="88" customWidth="1"/>
    <col min="9473" max="9473" width="17.88671875" style="88" customWidth="1"/>
    <col min="9474" max="9474" width="19.6640625" style="88" customWidth="1"/>
    <col min="9475" max="9475" width="15.6640625" style="88" customWidth="1"/>
    <col min="9476" max="9476" width="12.33203125" style="88" bestFit="1" customWidth="1"/>
    <col min="9477" max="9720" width="11.5546875" style="88" customWidth="1"/>
    <col min="9721" max="9721" width="18.109375" style="88"/>
    <col min="9722" max="9722" width="18.109375" style="88" customWidth="1"/>
    <col min="9723" max="9723" width="15.33203125" style="88" customWidth="1"/>
    <col min="9724" max="9724" width="18.88671875" style="88" customWidth="1"/>
    <col min="9725" max="9725" width="14" style="88" customWidth="1"/>
    <col min="9726" max="9726" width="19" style="88" customWidth="1"/>
    <col min="9727" max="9727" width="14" style="88" customWidth="1"/>
    <col min="9728" max="9728" width="17" style="88" customWidth="1"/>
    <col min="9729" max="9729" width="17.88671875" style="88" customWidth="1"/>
    <col min="9730" max="9730" width="19.6640625" style="88" customWidth="1"/>
    <col min="9731" max="9731" width="15.6640625" style="88" customWidth="1"/>
    <col min="9732" max="9732" width="12.33203125" style="88" bestFit="1" customWidth="1"/>
    <col min="9733" max="9976" width="11.5546875" style="88" customWidth="1"/>
    <col min="9977" max="9977" width="18.109375" style="88"/>
    <col min="9978" max="9978" width="18.109375" style="88" customWidth="1"/>
    <col min="9979" max="9979" width="15.33203125" style="88" customWidth="1"/>
    <col min="9980" max="9980" width="18.88671875" style="88" customWidth="1"/>
    <col min="9981" max="9981" width="14" style="88" customWidth="1"/>
    <col min="9982" max="9982" width="19" style="88" customWidth="1"/>
    <col min="9983" max="9983" width="14" style="88" customWidth="1"/>
    <col min="9984" max="9984" width="17" style="88" customWidth="1"/>
    <col min="9985" max="9985" width="17.88671875" style="88" customWidth="1"/>
    <col min="9986" max="9986" width="19.6640625" style="88" customWidth="1"/>
    <col min="9987" max="9987" width="15.6640625" style="88" customWidth="1"/>
    <col min="9988" max="9988" width="12.33203125" style="88" bestFit="1" customWidth="1"/>
    <col min="9989" max="10232" width="11.5546875" style="88" customWidth="1"/>
    <col min="10233" max="10233" width="18.109375" style="88"/>
    <col min="10234" max="10234" width="18.109375" style="88" customWidth="1"/>
    <col min="10235" max="10235" width="15.33203125" style="88" customWidth="1"/>
    <col min="10236" max="10236" width="18.88671875" style="88" customWidth="1"/>
    <col min="10237" max="10237" width="14" style="88" customWidth="1"/>
    <col min="10238" max="10238" width="19" style="88" customWidth="1"/>
    <col min="10239" max="10239" width="14" style="88" customWidth="1"/>
    <col min="10240" max="10240" width="17" style="88" customWidth="1"/>
    <col min="10241" max="10241" width="17.88671875" style="88" customWidth="1"/>
    <col min="10242" max="10242" width="19.6640625" style="88" customWidth="1"/>
    <col min="10243" max="10243" width="15.6640625" style="88" customWidth="1"/>
    <col min="10244" max="10244" width="12.33203125" style="88" bestFit="1" customWidth="1"/>
    <col min="10245" max="10488" width="11.5546875" style="88" customWidth="1"/>
    <col min="10489" max="10489" width="18.109375" style="88"/>
    <col min="10490" max="10490" width="18.109375" style="88" customWidth="1"/>
    <col min="10491" max="10491" width="15.33203125" style="88" customWidth="1"/>
    <col min="10492" max="10492" width="18.88671875" style="88" customWidth="1"/>
    <col min="10493" max="10493" width="14" style="88" customWidth="1"/>
    <col min="10494" max="10494" width="19" style="88" customWidth="1"/>
    <col min="10495" max="10495" width="14" style="88" customWidth="1"/>
    <col min="10496" max="10496" width="17" style="88" customWidth="1"/>
    <col min="10497" max="10497" width="17.88671875" style="88" customWidth="1"/>
    <col min="10498" max="10498" width="19.6640625" style="88" customWidth="1"/>
    <col min="10499" max="10499" width="15.6640625" style="88" customWidth="1"/>
    <col min="10500" max="10500" width="12.33203125" style="88" bestFit="1" customWidth="1"/>
    <col min="10501" max="10744" width="11.5546875" style="88" customWidth="1"/>
    <col min="10745" max="10745" width="18.109375" style="88"/>
    <col min="10746" max="10746" width="18.109375" style="88" customWidth="1"/>
    <col min="10747" max="10747" width="15.33203125" style="88" customWidth="1"/>
    <col min="10748" max="10748" width="18.88671875" style="88" customWidth="1"/>
    <col min="10749" max="10749" width="14" style="88" customWidth="1"/>
    <col min="10750" max="10750" width="19" style="88" customWidth="1"/>
    <col min="10751" max="10751" width="14" style="88" customWidth="1"/>
    <col min="10752" max="10752" width="17" style="88" customWidth="1"/>
    <col min="10753" max="10753" width="17.88671875" style="88" customWidth="1"/>
    <col min="10754" max="10754" width="19.6640625" style="88" customWidth="1"/>
    <col min="10755" max="10755" width="15.6640625" style="88" customWidth="1"/>
    <col min="10756" max="10756" width="12.33203125" style="88" bestFit="1" customWidth="1"/>
    <col min="10757" max="11000" width="11.5546875" style="88" customWidth="1"/>
    <col min="11001" max="11001" width="18.109375" style="88"/>
    <col min="11002" max="11002" width="18.109375" style="88" customWidth="1"/>
    <col min="11003" max="11003" width="15.33203125" style="88" customWidth="1"/>
    <col min="11004" max="11004" width="18.88671875" style="88" customWidth="1"/>
    <col min="11005" max="11005" width="14" style="88" customWidth="1"/>
    <col min="11006" max="11006" width="19" style="88" customWidth="1"/>
    <col min="11007" max="11007" width="14" style="88" customWidth="1"/>
    <col min="11008" max="11008" width="17" style="88" customWidth="1"/>
    <col min="11009" max="11009" width="17.88671875" style="88" customWidth="1"/>
    <col min="11010" max="11010" width="19.6640625" style="88" customWidth="1"/>
    <col min="11011" max="11011" width="15.6640625" style="88" customWidth="1"/>
    <col min="11012" max="11012" width="12.33203125" style="88" bestFit="1" customWidth="1"/>
    <col min="11013" max="11256" width="11.5546875" style="88" customWidth="1"/>
    <col min="11257" max="11257" width="18.109375" style="88"/>
    <col min="11258" max="11258" width="18.109375" style="88" customWidth="1"/>
    <col min="11259" max="11259" width="15.33203125" style="88" customWidth="1"/>
    <col min="11260" max="11260" width="18.88671875" style="88" customWidth="1"/>
    <col min="11261" max="11261" width="14" style="88" customWidth="1"/>
    <col min="11262" max="11262" width="19" style="88" customWidth="1"/>
    <col min="11263" max="11263" width="14" style="88" customWidth="1"/>
    <col min="11264" max="11264" width="17" style="88" customWidth="1"/>
    <col min="11265" max="11265" width="17.88671875" style="88" customWidth="1"/>
    <col min="11266" max="11266" width="19.6640625" style="88" customWidth="1"/>
    <col min="11267" max="11267" width="15.6640625" style="88" customWidth="1"/>
    <col min="11268" max="11268" width="12.33203125" style="88" bestFit="1" customWidth="1"/>
    <col min="11269" max="11512" width="11.5546875" style="88" customWidth="1"/>
    <col min="11513" max="11513" width="18.109375" style="88"/>
    <col min="11514" max="11514" width="18.109375" style="88" customWidth="1"/>
    <col min="11515" max="11515" width="15.33203125" style="88" customWidth="1"/>
    <col min="11516" max="11516" width="18.88671875" style="88" customWidth="1"/>
    <col min="11517" max="11517" width="14" style="88" customWidth="1"/>
    <col min="11518" max="11518" width="19" style="88" customWidth="1"/>
    <col min="11519" max="11519" width="14" style="88" customWidth="1"/>
    <col min="11520" max="11520" width="17" style="88" customWidth="1"/>
    <col min="11521" max="11521" width="17.88671875" style="88" customWidth="1"/>
    <col min="11522" max="11522" width="19.6640625" style="88" customWidth="1"/>
    <col min="11523" max="11523" width="15.6640625" style="88" customWidth="1"/>
    <col min="11524" max="11524" width="12.33203125" style="88" bestFit="1" customWidth="1"/>
    <col min="11525" max="11768" width="11.5546875" style="88" customWidth="1"/>
    <col min="11769" max="11769" width="18.109375" style="88"/>
    <col min="11770" max="11770" width="18.109375" style="88" customWidth="1"/>
    <col min="11771" max="11771" width="15.33203125" style="88" customWidth="1"/>
    <col min="11772" max="11772" width="18.88671875" style="88" customWidth="1"/>
    <col min="11773" max="11773" width="14" style="88" customWidth="1"/>
    <col min="11774" max="11774" width="19" style="88" customWidth="1"/>
    <col min="11775" max="11775" width="14" style="88" customWidth="1"/>
    <col min="11776" max="11776" width="17" style="88" customWidth="1"/>
    <col min="11777" max="11777" width="17.88671875" style="88" customWidth="1"/>
    <col min="11778" max="11778" width="19.6640625" style="88" customWidth="1"/>
    <col min="11779" max="11779" width="15.6640625" style="88" customWidth="1"/>
    <col min="11780" max="11780" width="12.33203125" style="88" bestFit="1" customWidth="1"/>
    <col min="11781" max="12024" width="11.5546875" style="88" customWidth="1"/>
    <col min="12025" max="12025" width="18.109375" style="88"/>
    <col min="12026" max="12026" width="18.109375" style="88" customWidth="1"/>
    <col min="12027" max="12027" width="15.33203125" style="88" customWidth="1"/>
    <col min="12028" max="12028" width="18.88671875" style="88" customWidth="1"/>
    <col min="12029" max="12029" width="14" style="88" customWidth="1"/>
    <col min="12030" max="12030" width="19" style="88" customWidth="1"/>
    <col min="12031" max="12031" width="14" style="88" customWidth="1"/>
    <col min="12032" max="12032" width="17" style="88" customWidth="1"/>
    <col min="12033" max="12033" width="17.88671875" style="88" customWidth="1"/>
    <col min="12034" max="12034" width="19.6640625" style="88" customWidth="1"/>
    <col min="12035" max="12035" width="15.6640625" style="88" customWidth="1"/>
    <col min="12036" max="12036" width="12.33203125" style="88" bestFit="1" customWidth="1"/>
    <col min="12037" max="12280" width="11.5546875" style="88" customWidth="1"/>
    <col min="12281" max="12281" width="18.109375" style="88"/>
    <col min="12282" max="12282" width="18.109375" style="88" customWidth="1"/>
    <col min="12283" max="12283" width="15.33203125" style="88" customWidth="1"/>
    <col min="12284" max="12284" width="18.88671875" style="88" customWidth="1"/>
    <col min="12285" max="12285" width="14" style="88" customWidth="1"/>
    <col min="12286" max="12286" width="19" style="88" customWidth="1"/>
    <col min="12287" max="12287" width="14" style="88" customWidth="1"/>
    <col min="12288" max="12288" width="17" style="88" customWidth="1"/>
    <col min="12289" max="12289" width="17.88671875" style="88" customWidth="1"/>
    <col min="12290" max="12290" width="19.6640625" style="88" customWidth="1"/>
    <col min="12291" max="12291" width="15.6640625" style="88" customWidth="1"/>
    <col min="12292" max="12292" width="12.33203125" style="88" bestFit="1" customWidth="1"/>
    <col min="12293" max="12536" width="11.5546875" style="88" customWidth="1"/>
    <col min="12537" max="12537" width="18.109375" style="88"/>
    <col min="12538" max="12538" width="18.109375" style="88" customWidth="1"/>
    <col min="12539" max="12539" width="15.33203125" style="88" customWidth="1"/>
    <col min="12540" max="12540" width="18.88671875" style="88" customWidth="1"/>
    <col min="12541" max="12541" width="14" style="88" customWidth="1"/>
    <col min="12542" max="12542" width="19" style="88" customWidth="1"/>
    <col min="12543" max="12543" width="14" style="88" customWidth="1"/>
    <col min="12544" max="12544" width="17" style="88" customWidth="1"/>
    <col min="12545" max="12545" width="17.88671875" style="88" customWidth="1"/>
    <col min="12546" max="12546" width="19.6640625" style="88" customWidth="1"/>
    <col min="12547" max="12547" width="15.6640625" style="88" customWidth="1"/>
    <col min="12548" max="12548" width="12.33203125" style="88" bestFit="1" customWidth="1"/>
    <col min="12549" max="12792" width="11.5546875" style="88" customWidth="1"/>
    <col min="12793" max="12793" width="18.109375" style="88"/>
    <col min="12794" max="12794" width="18.109375" style="88" customWidth="1"/>
    <col min="12795" max="12795" width="15.33203125" style="88" customWidth="1"/>
    <col min="12796" max="12796" width="18.88671875" style="88" customWidth="1"/>
    <col min="12797" max="12797" width="14" style="88" customWidth="1"/>
    <col min="12798" max="12798" width="19" style="88" customWidth="1"/>
    <col min="12799" max="12799" width="14" style="88" customWidth="1"/>
    <col min="12800" max="12800" width="17" style="88" customWidth="1"/>
    <col min="12801" max="12801" width="17.88671875" style="88" customWidth="1"/>
    <col min="12802" max="12802" width="19.6640625" style="88" customWidth="1"/>
    <col min="12803" max="12803" width="15.6640625" style="88" customWidth="1"/>
    <col min="12804" max="12804" width="12.33203125" style="88" bestFit="1" customWidth="1"/>
    <col min="12805" max="13048" width="11.5546875" style="88" customWidth="1"/>
    <col min="13049" max="13049" width="18.109375" style="88"/>
    <col min="13050" max="13050" width="18.109375" style="88" customWidth="1"/>
    <col min="13051" max="13051" width="15.33203125" style="88" customWidth="1"/>
    <col min="13052" max="13052" width="18.88671875" style="88" customWidth="1"/>
    <col min="13053" max="13053" width="14" style="88" customWidth="1"/>
    <col min="13054" max="13054" width="19" style="88" customWidth="1"/>
    <col min="13055" max="13055" width="14" style="88" customWidth="1"/>
    <col min="13056" max="13056" width="17" style="88" customWidth="1"/>
    <col min="13057" max="13057" width="17.88671875" style="88" customWidth="1"/>
    <col min="13058" max="13058" width="19.6640625" style="88" customWidth="1"/>
    <col min="13059" max="13059" width="15.6640625" style="88" customWidth="1"/>
    <col min="13060" max="13060" width="12.33203125" style="88" bestFit="1" customWidth="1"/>
    <col min="13061" max="13304" width="11.5546875" style="88" customWidth="1"/>
    <col min="13305" max="13305" width="18.109375" style="88"/>
    <col min="13306" max="13306" width="18.109375" style="88" customWidth="1"/>
    <col min="13307" max="13307" width="15.33203125" style="88" customWidth="1"/>
    <col min="13308" max="13308" width="18.88671875" style="88" customWidth="1"/>
    <col min="13309" max="13309" width="14" style="88" customWidth="1"/>
    <col min="13310" max="13310" width="19" style="88" customWidth="1"/>
    <col min="13311" max="13311" width="14" style="88" customWidth="1"/>
    <col min="13312" max="13312" width="17" style="88" customWidth="1"/>
    <col min="13313" max="13313" width="17.88671875" style="88" customWidth="1"/>
    <col min="13314" max="13314" width="19.6640625" style="88" customWidth="1"/>
    <col min="13315" max="13315" width="15.6640625" style="88" customWidth="1"/>
    <col min="13316" max="13316" width="12.33203125" style="88" bestFit="1" customWidth="1"/>
    <col min="13317" max="13560" width="11.5546875" style="88" customWidth="1"/>
    <col min="13561" max="13561" width="18.109375" style="88"/>
    <col min="13562" max="13562" width="18.109375" style="88" customWidth="1"/>
    <col min="13563" max="13563" width="15.33203125" style="88" customWidth="1"/>
    <col min="13564" max="13564" width="18.88671875" style="88" customWidth="1"/>
    <col min="13565" max="13565" width="14" style="88" customWidth="1"/>
    <col min="13566" max="13566" width="19" style="88" customWidth="1"/>
    <col min="13567" max="13567" width="14" style="88" customWidth="1"/>
    <col min="13568" max="13568" width="17" style="88" customWidth="1"/>
    <col min="13569" max="13569" width="17.88671875" style="88" customWidth="1"/>
    <col min="13570" max="13570" width="19.6640625" style="88" customWidth="1"/>
    <col min="13571" max="13571" width="15.6640625" style="88" customWidth="1"/>
    <col min="13572" max="13572" width="12.33203125" style="88" bestFit="1" customWidth="1"/>
    <col min="13573" max="13816" width="11.5546875" style="88" customWidth="1"/>
    <col min="13817" max="13817" width="18.109375" style="88"/>
    <col min="13818" max="13818" width="18.109375" style="88" customWidth="1"/>
    <col min="13819" max="13819" width="15.33203125" style="88" customWidth="1"/>
    <col min="13820" max="13820" width="18.88671875" style="88" customWidth="1"/>
    <col min="13821" max="13821" width="14" style="88" customWidth="1"/>
    <col min="13822" max="13822" width="19" style="88" customWidth="1"/>
    <col min="13823" max="13823" width="14" style="88" customWidth="1"/>
    <col min="13824" max="13824" width="17" style="88" customWidth="1"/>
    <col min="13825" max="13825" width="17.88671875" style="88" customWidth="1"/>
    <col min="13826" max="13826" width="19.6640625" style="88" customWidth="1"/>
    <col min="13827" max="13827" width="15.6640625" style="88" customWidth="1"/>
    <col min="13828" max="13828" width="12.33203125" style="88" bestFit="1" customWidth="1"/>
    <col min="13829" max="14072" width="11.5546875" style="88" customWidth="1"/>
    <col min="14073" max="14073" width="18.109375" style="88"/>
    <col min="14074" max="14074" width="18.109375" style="88" customWidth="1"/>
    <col min="14075" max="14075" width="15.33203125" style="88" customWidth="1"/>
    <col min="14076" max="14076" width="18.88671875" style="88" customWidth="1"/>
    <col min="14077" max="14077" width="14" style="88" customWidth="1"/>
    <col min="14078" max="14078" width="19" style="88" customWidth="1"/>
    <col min="14079" max="14079" width="14" style="88" customWidth="1"/>
    <col min="14080" max="14080" width="17" style="88" customWidth="1"/>
    <col min="14081" max="14081" width="17.88671875" style="88" customWidth="1"/>
    <col min="14082" max="14082" width="19.6640625" style="88" customWidth="1"/>
    <col min="14083" max="14083" width="15.6640625" style="88" customWidth="1"/>
    <col min="14084" max="14084" width="12.33203125" style="88" bestFit="1" customWidth="1"/>
    <col min="14085" max="14328" width="11.5546875" style="88" customWidth="1"/>
    <col min="14329" max="14329" width="18.109375" style="88"/>
    <col min="14330" max="14330" width="18.109375" style="88" customWidth="1"/>
    <col min="14331" max="14331" width="15.33203125" style="88" customWidth="1"/>
    <col min="14332" max="14332" width="18.88671875" style="88" customWidth="1"/>
    <col min="14333" max="14333" width="14" style="88" customWidth="1"/>
    <col min="14334" max="14334" width="19" style="88" customWidth="1"/>
    <col min="14335" max="14335" width="14" style="88" customWidth="1"/>
    <col min="14336" max="14336" width="17" style="88" customWidth="1"/>
    <col min="14337" max="14337" width="17.88671875" style="88" customWidth="1"/>
    <col min="14338" max="14338" width="19.6640625" style="88" customWidth="1"/>
    <col min="14339" max="14339" width="15.6640625" style="88" customWidth="1"/>
    <col min="14340" max="14340" width="12.33203125" style="88" bestFit="1" customWidth="1"/>
    <col min="14341" max="14584" width="11.5546875" style="88" customWidth="1"/>
    <col min="14585" max="14585" width="18.109375" style="88"/>
    <col min="14586" max="14586" width="18.109375" style="88" customWidth="1"/>
    <col min="14587" max="14587" width="15.33203125" style="88" customWidth="1"/>
    <col min="14588" max="14588" width="18.88671875" style="88" customWidth="1"/>
    <col min="14589" max="14589" width="14" style="88" customWidth="1"/>
    <col min="14590" max="14590" width="19" style="88" customWidth="1"/>
    <col min="14591" max="14591" width="14" style="88" customWidth="1"/>
    <col min="14592" max="14592" width="17" style="88" customWidth="1"/>
    <col min="14593" max="14593" width="17.88671875" style="88" customWidth="1"/>
    <col min="14594" max="14594" width="19.6640625" style="88" customWidth="1"/>
    <col min="14595" max="14595" width="15.6640625" style="88" customWidth="1"/>
    <col min="14596" max="14596" width="12.33203125" style="88" bestFit="1" customWidth="1"/>
    <col min="14597" max="14840" width="11.5546875" style="88" customWidth="1"/>
    <col min="14841" max="14841" width="18.109375" style="88"/>
    <col min="14842" max="14842" width="18.109375" style="88" customWidth="1"/>
    <col min="14843" max="14843" width="15.33203125" style="88" customWidth="1"/>
    <col min="14844" max="14844" width="18.88671875" style="88" customWidth="1"/>
    <col min="14845" max="14845" width="14" style="88" customWidth="1"/>
    <col min="14846" max="14846" width="19" style="88" customWidth="1"/>
    <col min="14847" max="14847" width="14" style="88" customWidth="1"/>
    <col min="14848" max="14848" width="17" style="88" customWidth="1"/>
    <col min="14849" max="14849" width="17.88671875" style="88" customWidth="1"/>
    <col min="14850" max="14850" width="19.6640625" style="88" customWidth="1"/>
    <col min="14851" max="14851" width="15.6640625" style="88" customWidth="1"/>
    <col min="14852" max="14852" width="12.33203125" style="88" bestFit="1" customWidth="1"/>
    <col min="14853" max="15096" width="11.5546875" style="88" customWidth="1"/>
    <col min="15097" max="15097" width="18.109375" style="88"/>
    <col min="15098" max="15098" width="18.109375" style="88" customWidth="1"/>
    <col min="15099" max="15099" width="15.33203125" style="88" customWidth="1"/>
    <col min="15100" max="15100" width="18.88671875" style="88" customWidth="1"/>
    <col min="15101" max="15101" width="14" style="88" customWidth="1"/>
    <col min="15102" max="15102" width="19" style="88" customWidth="1"/>
    <col min="15103" max="15103" width="14" style="88" customWidth="1"/>
    <col min="15104" max="15104" width="17" style="88" customWidth="1"/>
    <col min="15105" max="15105" width="17.88671875" style="88" customWidth="1"/>
    <col min="15106" max="15106" width="19.6640625" style="88" customWidth="1"/>
    <col min="15107" max="15107" width="15.6640625" style="88" customWidth="1"/>
    <col min="15108" max="15108" width="12.33203125" style="88" bestFit="1" customWidth="1"/>
    <col min="15109" max="15352" width="11.5546875" style="88" customWidth="1"/>
    <col min="15353" max="15353" width="18.109375" style="88"/>
    <col min="15354" max="15354" width="18.109375" style="88" customWidth="1"/>
    <col min="15355" max="15355" width="15.33203125" style="88" customWidth="1"/>
    <col min="15356" max="15356" width="18.88671875" style="88" customWidth="1"/>
    <col min="15357" max="15357" width="14" style="88" customWidth="1"/>
    <col min="15358" max="15358" width="19" style="88" customWidth="1"/>
    <col min="15359" max="15359" width="14" style="88" customWidth="1"/>
    <col min="15360" max="15360" width="17" style="88" customWidth="1"/>
    <col min="15361" max="15361" width="17.88671875" style="88" customWidth="1"/>
    <col min="15362" max="15362" width="19.6640625" style="88" customWidth="1"/>
    <col min="15363" max="15363" width="15.6640625" style="88" customWidth="1"/>
    <col min="15364" max="15364" width="12.33203125" style="88" bestFit="1" customWidth="1"/>
    <col min="15365" max="15608" width="11.5546875" style="88" customWidth="1"/>
    <col min="15609" max="15609" width="18.109375" style="88"/>
    <col min="15610" max="15610" width="18.109375" style="88" customWidth="1"/>
    <col min="15611" max="15611" width="15.33203125" style="88" customWidth="1"/>
    <col min="15612" max="15612" width="18.88671875" style="88" customWidth="1"/>
    <col min="15613" max="15613" width="14" style="88" customWidth="1"/>
    <col min="15614" max="15614" width="19" style="88" customWidth="1"/>
    <col min="15615" max="15615" width="14" style="88" customWidth="1"/>
    <col min="15616" max="15616" width="17" style="88" customWidth="1"/>
    <col min="15617" max="15617" width="17.88671875" style="88" customWidth="1"/>
    <col min="15618" max="15618" width="19.6640625" style="88" customWidth="1"/>
    <col min="15619" max="15619" width="15.6640625" style="88" customWidth="1"/>
    <col min="15620" max="15620" width="12.33203125" style="88" bestFit="1" customWidth="1"/>
    <col min="15621" max="15864" width="11.5546875" style="88" customWidth="1"/>
    <col min="15865" max="15865" width="18.109375" style="88"/>
    <col min="15866" max="15866" width="18.109375" style="88" customWidth="1"/>
    <col min="15867" max="15867" width="15.33203125" style="88" customWidth="1"/>
    <col min="15868" max="15868" width="18.88671875" style="88" customWidth="1"/>
    <col min="15869" max="15869" width="14" style="88" customWidth="1"/>
    <col min="15870" max="15870" width="19" style="88" customWidth="1"/>
    <col min="15871" max="15871" width="14" style="88" customWidth="1"/>
    <col min="15872" max="15872" width="17" style="88" customWidth="1"/>
    <col min="15873" max="15873" width="17.88671875" style="88" customWidth="1"/>
    <col min="15874" max="15874" width="19.6640625" style="88" customWidth="1"/>
    <col min="15875" max="15875" width="15.6640625" style="88" customWidth="1"/>
    <col min="15876" max="15876" width="12.33203125" style="88" bestFit="1" customWidth="1"/>
    <col min="15877" max="16120" width="11.5546875" style="88" customWidth="1"/>
    <col min="16121" max="16121" width="18.109375" style="88"/>
    <col min="16122" max="16122" width="18.109375" style="88" customWidth="1"/>
    <col min="16123" max="16123" width="15.33203125" style="88" customWidth="1"/>
    <col min="16124" max="16124" width="18.88671875" style="88" customWidth="1"/>
    <col min="16125" max="16125" width="14" style="88" customWidth="1"/>
    <col min="16126" max="16126" width="19" style="88" customWidth="1"/>
    <col min="16127" max="16127" width="14" style="88" customWidth="1"/>
    <col min="16128" max="16128" width="17" style="88" customWidth="1"/>
    <col min="16129" max="16129" width="17.88671875" style="88" customWidth="1"/>
    <col min="16130" max="16130" width="19.6640625" style="88" customWidth="1"/>
    <col min="16131" max="16131" width="15.6640625" style="88" customWidth="1"/>
    <col min="16132" max="16132" width="12.33203125" style="88" bestFit="1" customWidth="1"/>
    <col min="16133" max="16384" width="11.5546875" style="88" customWidth="1"/>
  </cols>
  <sheetData>
    <row r="1" spans="1:39" customFormat="1" ht="15" customHeight="1" x14ac:dyDescent="0.25">
      <c r="A1" s="510" t="s">
        <v>640</v>
      </c>
      <c r="B1" s="510"/>
      <c r="C1" s="510"/>
      <c r="D1" s="510"/>
      <c r="E1" s="510"/>
      <c r="F1" s="510"/>
      <c r="G1" s="510"/>
      <c r="H1" s="322"/>
      <c r="I1" s="322"/>
      <c r="J1" s="322"/>
    </row>
    <row r="2" spans="1:39" customFormat="1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  <c r="J2" s="322"/>
    </row>
    <row r="3" spans="1:39" customFormat="1" ht="9.9" customHeight="1" x14ac:dyDescent="0.4">
      <c r="A3" s="165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</row>
    <row r="4" spans="1:39" customFormat="1" ht="20.100000000000001" customHeight="1" x14ac:dyDescent="0.25">
      <c r="A4" s="325" t="s">
        <v>483</v>
      </c>
      <c r="B4" s="380"/>
      <c r="C4" s="380"/>
      <c r="D4" s="380"/>
      <c r="E4" s="380"/>
      <c r="F4" s="380"/>
      <c r="G4" s="380"/>
      <c r="H4" s="380"/>
      <c r="I4" s="380"/>
      <c r="J4" s="380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</row>
    <row r="5" spans="1:39" s="92" customFormat="1" ht="15.6" x14ac:dyDescent="0.25">
      <c r="A5" s="157" t="s">
        <v>416</v>
      </c>
      <c r="B5" s="380"/>
      <c r="C5" s="380"/>
      <c r="D5" s="380"/>
      <c r="E5" s="380"/>
      <c r="F5" s="380"/>
      <c r="G5" s="380"/>
      <c r="H5" s="380"/>
      <c r="I5" s="380"/>
      <c r="J5" s="380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88"/>
      <c r="AC5" s="188"/>
      <c r="AD5" s="166"/>
      <c r="AE5" s="166"/>
      <c r="AF5" s="166"/>
      <c r="AG5" s="166"/>
      <c r="AH5" s="166"/>
      <c r="AI5" s="166"/>
      <c r="AJ5" s="166"/>
      <c r="AK5" s="166"/>
      <c r="AL5" s="166"/>
      <c r="AM5" s="166"/>
    </row>
    <row r="6" spans="1:39" s="92" customFormat="1" ht="6" customHeight="1" thickBot="1" x14ac:dyDescent="0.3">
      <c r="A6" s="384"/>
      <c r="B6" s="148"/>
      <c r="C6" s="148"/>
      <c r="D6" s="148"/>
      <c r="E6" s="148"/>
      <c r="F6" s="148"/>
      <c r="G6" s="148"/>
      <c r="H6" s="148"/>
      <c r="I6" s="148"/>
      <c r="J6" s="148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53"/>
      <c r="AB6" s="188"/>
      <c r="AC6" s="188"/>
      <c r="AD6" s="166"/>
      <c r="AE6" s="166"/>
      <c r="AF6" s="166"/>
      <c r="AG6" s="166"/>
      <c r="AH6" s="166"/>
      <c r="AI6" s="166"/>
      <c r="AJ6" s="166"/>
      <c r="AK6" s="166"/>
      <c r="AL6" s="166"/>
      <c r="AM6" s="166"/>
    </row>
    <row r="7" spans="1:39" ht="24.9" customHeight="1" thickBot="1" x14ac:dyDescent="0.3">
      <c r="A7" s="522" t="s">
        <v>41</v>
      </c>
      <c r="B7" s="520" t="s">
        <v>159</v>
      </c>
      <c r="C7" s="521"/>
      <c r="D7" s="520" t="s">
        <v>160</v>
      </c>
      <c r="E7" s="521"/>
      <c r="F7" s="522" t="s">
        <v>161</v>
      </c>
      <c r="G7" s="520" t="s">
        <v>162</v>
      </c>
      <c r="H7" s="521"/>
      <c r="I7" s="522" t="s">
        <v>163</v>
      </c>
      <c r="J7" s="522" t="s">
        <v>484</v>
      </c>
    </row>
    <row r="8" spans="1:39" ht="45" customHeight="1" thickBot="1" x14ac:dyDescent="0.3">
      <c r="A8" s="523"/>
      <c r="B8" s="520" t="s">
        <v>164</v>
      </c>
      <c r="C8" s="521"/>
      <c r="D8" s="520" t="s">
        <v>165</v>
      </c>
      <c r="E8" s="521"/>
      <c r="F8" s="523"/>
      <c r="G8" s="520" t="s">
        <v>166</v>
      </c>
      <c r="H8" s="521"/>
      <c r="I8" s="523"/>
      <c r="J8" s="523"/>
    </row>
    <row r="9" spans="1:39" ht="27.9" customHeight="1" thickBot="1" x14ac:dyDescent="0.3">
      <c r="A9" s="523"/>
      <c r="B9" s="149" t="s">
        <v>148</v>
      </c>
      <c r="C9" s="149" t="s">
        <v>149</v>
      </c>
      <c r="D9" s="149" t="s">
        <v>148</v>
      </c>
      <c r="E9" s="149" t="s">
        <v>149</v>
      </c>
      <c r="F9" s="524"/>
      <c r="G9" s="149" t="s">
        <v>148</v>
      </c>
      <c r="H9" s="149" t="s">
        <v>167</v>
      </c>
      <c r="I9" s="524"/>
      <c r="J9" s="523"/>
    </row>
    <row r="10" spans="1:39" ht="27.9" customHeight="1" thickBot="1" x14ac:dyDescent="0.3">
      <c r="A10" s="524"/>
      <c r="B10" s="387" t="s">
        <v>150</v>
      </c>
      <c r="C10" s="387" t="s">
        <v>151</v>
      </c>
      <c r="D10" s="387" t="s">
        <v>150</v>
      </c>
      <c r="E10" s="387" t="s">
        <v>151</v>
      </c>
      <c r="F10" s="387" t="s">
        <v>151</v>
      </c>
      <c r="G10" s="387" t="s">
        <v>168</v>
      </c>
      <c r="H10" s="387" t="s">
        <v>151</v>
      </c>
      <c r="I10" s="387" t="s">
        <v>151</v>
      </c>
      <c r="J10" s="524"/>
    </row>
    <row r="11" spans="1:39" ht="17.100000000000001" customHeight="1" x14ac:dyDescent="0.25">
      <c r="A11" s="397"/>
      <c r="B11" s="187" t="s">
        <v>37</v>
      </c>
      <c r="C11" s="187" t="s">
        <v>169</v>
      </c>
      <c r="D11" s="187" t="s">
        <v>64</v>
      </c>
      <c r="E11" s="187" t="s">
        <v>170</v>
      </c>
      <c r="F11" s="187" t="s">
        <v>171</v>
      </c>
      <c r="G11" s="187" t="s">
        <v>65</v>
      </c>
      <c r="H11" s="187" t="s">
        <v>172</v>
      </c>
      <c r="I11" s="187" t="s">
        <v>173</v>
      </c>
      <c r="J11" s="190" t="s">
        <v>174</v>
      </c>
    </row>
    <row r="12" spans="1:39" ht="21.9" customHeight="1" x14ac:dyDescent="0.25">
      <c r="A12" s="162" t="s">
        <v>6</v>
      </c>
      <c r="B12" s="342">
        <v>978010.99129999999</v>
      </c>
      <c r="C12" s="342">
        <v>415351.487895197</v>
      </c>
      <c r="D12" s="342">
        <v>74455.674300000013</v>
      </c>
      <c r="E12" s="342">
        <v>33945.831026856002</v>
      </c>
      <c r="F12" s="342">
        <v>449297.31892205297</v>
      </c>
      <c r="G12" s="342">
        <v>39455.11</v>
      </c>
      <c r="H12" s="342">
        <v>591.82664999999997</v>
      </c>
      <c r="I12" s="342">
        <v>1918863.4780221542</v>
      </c>
      <c r="J12" s="464">
        <v>18.35675378848503</v>
      </c>
      <c r="M12" s="186"/>
      <c r="N12" s="186"/>
      <c r="O12" s="186"/>
      <c r="P12" s="186"/>
      <c r="Q12" s="186"/>
      <c r="R12" s="186"/>
      <c r="S12" s="186"/>
      <c r="T12" s="342"/>
      <c r="U12" s="342"/>
      <c r="V12" s="342"/>
      <c r="W12" s="342"/>
      <c r="X12" s="342"/>
      <c r="Y12" s="342"/>
      <c r="Z12" s="342"/>
      <c r="AA12" s="342"/>
      <c r="AB12" s="342"/>
    </row>
    <row r="13" spans="1:39" ht="21.9" customHeight="1" x14ac:dyDescent="0.25">
      <c r="A13" s="162" t="s">
        <v>7</v>
      </c>
      <c r="B13" s="342">
        <v>302379.25060000003</v>
      </c>
      <c r="C13" s="342">
        <v>128417.44393731402</v>
      </c>
      <c r="D13" s="342">
        <v>19683.960099999997</v>
      </c>
      <c r="E13" s="342">
        <v>8974.3110887919975</v>
      </c>
      <c r="F13" s="342">
        <v>137391.75502610602</v>
      </c>
      <c r="G13" s="342">
        <v>353725.16</v>
      </c>
      <c r="H13" s="342">
        <v>5305.8773999999994</v>
      </c>
      <c r="I13" s="342">
        <v>733856.89957133727</v>
      </c>
      <c r="J13" s="464">
        <v>7.0204215024704792</v>
      </c>
      <c r="M13" s="186"/>
      <c r="N13" s="186"/>
      <c r="O13" s="186"/>
      <c r="P13" s="186"/>
      <c r="Q13" s="186"/>
      <c r="R13" s="186"/>
      <c r="S13" s="186"/>
      <c r="T13" s="342"/>
      <c r="U13" s="342"/>
      <c r="V13" s="342"/>
      <c r="W13" s="342"/>
      <c r="X13" s="342"/>
      <c r="Y13" s="342"/>
      <c r="Z13" s="342"/>
      <c r="AA13" s="342"/>
      <c r="AB13" s="342"/>
    </row>
    <row r="14" spans="1:39" ht="21.9" customHeight="1" x14ac:dyDescent="0.25">
      <c r="A14" s="162" t="s">
        <v>8</v>
      </c>
      <c r="B14" s="342">
        <v>897606.71909999999</v>
      </c>
      <c r="C14" s="342">
        <v>381204.59753457899</v>
      </c>
      <c r="D14" s="342">
        <v>41082.835500000001</v>
      </c>
      <c r="E14" s="342">
        <v>18730.486361160001</v>
      </c>
      <c r="F14" s="342">
        <v>399935.08389573899</v>
      </c>
      <c r="G14" s="342">
        <v>160278.85</v>
      </c>
      <c r="H14" s="342">
        <v>2404.1827499999999</v>
      </c>
      <c r="I14" s="342">
        <v>1812099.560642421</v>
      </c>
      <c r="J14" s="464">
        <v>17.335399759247888</v>
      </c>
      <c r="M14" s="186"/>
      <c r="N14" s="186"/>
      <c r="O14" s="186"/>
      <c r="P14" s="186"/>
      <c r="Q14" s="186"/>
      <c r="R14" s="186"/>
      <c r="S14" s="186"/>
      <c r="T14" s="342"/>
      <c r="U14" s="342"/>
      <c r="V14" s="342"/>
      <c r="W14" s="342"/>
      <c r="X14" s="342"/>
      <c r="Y14" s="342"/>
      <c r="Z14" s="342"/>
      <c r="AA14" s="342"/>
      <c r="AB14" s="342"/>
    </row>
    <row r="15" spans="1:39" ht="21.9" customHeight="1" x14ac:dyDescent="0.25">
      <c r="A15" s="162" t="s">
        <v>9</v>
      </c>
      <c r="B15" s="342">
        <v>109963.1232</v>
      </c>
      <c r="C15" s="342">
        <v>46700.238791807998</v>
      </c>
      <c r="D15" s="342">
        <v>9637.5124999999989</v>
      </c>
      <c r="E15" s="342">
        <v>4393.9346990000004</v>
      </c>
      <c r="F15" s="342">
        <v>51094.173490807996</v>
      </c>
      <c r="G15" s="342">
        <v>52598.119999999995</v>
      </c>
      <c r="H15" s="342">
        <v>788.97179999999992</v>
      </c>
      <c r="I15" s="342">
        <v>238525.36040690762</v>
      </c>
      <c r="J15" s="464">
        <v>2.2818461883554102</v>
      </c>
      <c r="M15" s="186"/>
      <c r="N15" s="186"/>
      <c r="O15" s="186"/>
      <c r="P15" s="186"/>
      <c r="Q15" s="186"/>
      <c r="R15" s="186"/>
      <c r="S15" s="186"/>
      <c r="T15" s="342"/>
      <c r="U15" s="342"/>
      <c r="V15" s="342"/>
      <c r="W15" s="342"/>
      <c r="X15" s="342"/>
      <c r="Y15" s="342"/>
      <c r="Z15" s="342"/>
      <c r="AA15" s="342"/>
      <c r="AB15" s="342"/>
    </row>
    <row r="16" spans="1:39" ht="21.9" customHeight="1" x14ac:dyDescent="0.25">
      <c r="A16" s="162" t="s">
        <v>156</v>
      </c>
      <c r="B16" s="342">
        <v>77660.96100000001</v>
      </c>
      <c r="C16" s="342">
        <v>32981.833527090006</v>
      </c>
      <c r="D16" s="342">
        <v>5428.7807000000012</v>
      </c>
      <c r="E16" s="342">
        <v>2475.0896967440003</v>
      </c>
      <c r="F16" s="342">
        <v>35456.923223834005</v>
      </c>
      <c r="G16" s="342">
        <v>5259.95</v>
      </c>
      <c r="H16" s="342">
        <v>78.899249999999995</v>
      </c>
      <c r="I16" s="342">
        <v>167516.3058461989</v>
      </c>
      <c r="J16" s="464">
        <v>1.6025400541495558</v>
      </c>
      <c r="M16" s="186"/>
      <c r="N16" s="186"/>
      <c r="O16" s="186"/>
      <c r="P16" s="186"/>
      <c r="Q16" s="186"/>
      <c r="R16" s="186"/>
      <c r="S16" s="186"/>
      <c r="T16" s="342"/>
      <c r="U16" s="342"/>
      <c r="V16" s="342"/>
      <c r="W16" s="342"/>
      <c r="X16" s="342"/>
      <c r="Y16" s="342"/>
      <c r="Z16" s="342"/>
      <c r="AA16" s="342"/>
      <c r="AB16" s="342"/>
    </row>
    <row r="17" spans="1:249" ht="21.9" customHeight="1" x14ac:dyDescent="0.25">
      <c r="A17" s="162" t="s">
        <v>157</v>
      </c>
      <c r="B17" s="342">
        <v>38487.553299999992</v>
      </c>
      <c r="C17" s="342">
        <v>16345.279010976996</v>
      </c>
      <c r="D17" s="342">
        <v>2370.7249999999999</v>
      </c>
      <c r="E17" s="342">
        <v>1080.860942</v>
      </c>
      <c r="F17" s="342">
        <v>17426.139952976995</v>
      </c>
      <c r="G17" s="342">
        <v>2951.51</v>
      </c>
      <c r="H17" s="342">
        <v>44.272649999999999</v>
      </c>
      <c r="I17" s="342">
        <v>98013.241780725599</v>
      </c>
      <c r="J17" s="464">
        <v>0.93764093589114683</v>
      </c>
      <c r="M17" s="186"/>
      <c r="N17" s="186"/>
      <c r="O17" s="186"/>
      <c r="P17" s="186"/>
      <c r="Q17" s="186"/>
      <c r="R17" s="186"/>
      <c r="S17" s="186"/>
      <c r="T17" s="342"/>
      <c r="U17" s="342"/>
      <c r="V17" s="342"/>
      <c r="W17" s="342"/>
      <c r="X17" s="342"/>
      <c r="Y17" s="342"/>
      <c r="Z17" s="342"/>
      <c r="AA17" s="342"/>
      <c r="AB17" s="342"/>
    </row>
    <row r="18" spans="1:249" ht="21.9" customHeight="1" x14ac:dyDescent="0.25">
      <c r="A18" s="162" t="s">
        <v>12</v>
      </c>
      <c r="B18" s="342">
        <v>151099.67740000002</v>
      </c>
      <c r="C18" s="342">
        <v>64170.521995006005</v>
      </c>
      <c r="D18" s="342">
        <v>9135.9030000000021</v>
      </c>
      <c r="E18" s="342">
        <v>4165.240895760001</v>
      </c>
      <c r="F18" s="342">
        <v>68335.762890766011</v>
      </c>
      <c r="G18" s="342">
        <v>4793.1600000000008</v>
      </c>
      <c r="H18" s="342">
        <v>71.897400000000005</v>
      </c>
      <c r="I18" s="342">
        <v>429758.86234314943</v>
      </c>
      <c r="J18" s="464">
        <v>4.1112761354883327</v>
      </c>
      <c r="M18" s="186"/>
      <c r="N18" s="186"/>
      <c r="O18" s="186"/>
      <c r="P18" s="186"/>
      <c r="Q18" s="186"/>
      <c r="R18" s="186"/>
      <c r="S18" s="186"/>
      <c r="T18" s="342"/>
      <c r="U18" s="342"/>
      <c r="V18" s="342"/>
      <c r="W18" s="342"/>
      <c r="X18" s="342"/>
      <c r="Y18" s="342"/>
      <c r="Z18" s="342"/>
      <c r="AA18" s="342"/>
      <c r="AB18" s="342"/>
    </row>
    <row r="19" spans="1:249" ht="21.9" customHeight="1" x14ac:dyDescent="0.25">
      <c r="A19" s="162" t="s">
        <v>13</v>
      </c>
      <c r="B19" s="342">
        <v>644875.94290000002</v>
      </c>
      <c r="C19" s="342">
        <v>273872.36419020098</v>
      </c>
      <c r="D19" s="342">
        <v>31667.206900000001</v>
      </c>
      <c r="E19" s="342">
        <v>14437.712969848002</v>
      </c>
      <c r="F19" s="342">
        <v>288310.077160049</v>
      </c>
      <c r="G19" s="342">
        <v>9969.32</v>
      </c>
      <c r="H19" s="342">
        <v>149.53979999999999</v>
      </c>
      <c r="I19" s="342">
        <v>1166820.3683306826</v>
      </c>
      <c r="J19" s="464">
        <v>11.162354415600827</v>
      </c>
      <c r="M19" s="186"/>
      <c r="N19" s="186"/>
      <c r="O19" s="186"/>
      <c r="P19" s="186"/>
      <c r="Q19" s="186"/>
      <c r="R19" s="186"/>
      <c r="S19" s="186"/>
      <c r="T19" s="342"/>
      <c r="U19" s="342"/>
      <c r="V19" s="342"/>
      <c r="W19" s="342"/>
      <c r="X19" s="342"/>
      <c r="Y19" s="342"/>
      <c r="Z19" s="342"/>
      <c r="AA19" s="342"/>
      <c r="AB19" s="342"/>
    </row>
    <row r="20" spans="1:249" ht="21.9" customHeight="1" x14ac:dyDescent="0.25">
      <c r="A20" s="162" t="s">
        <v>14</v>
      </c>
      <c r="B20" s="342">
        <v>170322.34030000001</v>
      </c>
      <c r="C20" s="342">
        <v>72334.194702007007</v>
      </c>
      <c r="D20" s="342">
        <v>10388.310800000001</v>
      </c>
      <c r="E20" s="342">
        <v>4736.2386599360007</v>
      </c>
      <c r="F20" s="342">
        <v>77070.433361943011</v>
      </c>
      <c r="G20" s="342">
        <v>3188.46</v>
      </c>
      <c r="H20" s="342">
        <v>47.826900000000002</v>
      </c>
      <c r="I20" s="342">
        <v>464883.7667790603</v>
      </c>
      <c r="J20" s="464">
        <v>4.4472975512686155</v>
      </c>
      <c r="M20" s="186"/>
      <c r="N20" s="186"/>
      <c r="O20" s="186"/>
      <c r="P20" s="186"/>
      <c r="Q20" s="186"/>
      <c r="R20" s="186"/>
      <c r="S20" s="186"/>
      <c r="T20" s="342"/>
      <c r="U20" s="342"/>
      <c r="V20" s="342"/>
      <c r="W20" s="342"/>
      <c r="X20" s="342"/>
      <c r="Y20" s="342"/>
      <c r="Z20" s="342"/>
      <c r="AA20" s="342"/>
      <c r="AB20" s="342"/>
    </row>
    <row r="21" spans="1:249" ht="21.9" customHeight="1" x14ac:dyDescent="0.25">
      <c r="A21" s="162" t="s">
        <v>158</v>
      </c>
      <c r="B21" s="342">
        <v>220019.6789</v>
      </c>
      <c r="C21" s="342">
        <v>93440.157432041</v>
      </c>
      <c r="D21" s="342">
        <v>12270.673100000002</v>
      </c>
      <c r="E21" s="342">
        <v>5594.4452797520007</v>
      </c>
      <c r="F21" s="342">
        <v>99034.602711793006</v>
      </c>
      <c r="G21" s="342">
        <v>109394.53</v>
      </c>
      <c r="H21" s="342">
        <v>1640.91795</v>
      </c>
      <c r="I21" s="342">
        <v>658843.15854927222</v>
      </c>
      <c r="J21" s="464">
        <v>6.3028046472502419</v>
      </c>
      <c r="M21" s="186"/>
      <c r="N21" s="186"/>
      <c r="O21" s="186"/>
      <c r="P21" s="186"/>
      <c r="Q21" s="186"/>
      <c r="R21" s="186"/>
      <c r="S21" s="186"/>
      <c r="T21" s="342"/>
      <c r="U21" s="342"/>
      <c r="V21" s="342"/>
      <c r="W21" s="342"/>
      <c r="X21" s="342"/>
      <c r="Y21" s="342"/>
      <c r="Z21" s="342"/>
      <c r="AA21" s="342"/>
      <c r="AB21" s="342"/>
    </row>
    <row r="22" spans="1:249" ht="21.9" customHeight="1" x14ac:dyDescent="0.25">
      <c r="A22" s="162" t="s">
        <v>16</v>
      </c>
      <c r="B22" s="342"/>
      <c r="C22" s="342"/>
      <c r="D22" s="342"/>
      <c r="E22" s="342"/>
      <c r="F22" s="342"/>
      <c r="G22" s="342"/>
      <c r="H22" s="342"/>
      <c r="I22" s="342"/>
      <c r="J22" s="464"/>
      <c r="M22" s="186"/>
      <c r="N22" s="186"/>
      <c r="O22" s="186"/>
      <c r="P22" s="186"/>
      <c r="Q22" s="186"/>
      <c r="R22" s="186"/>
      <c r="S22" s="186"/>
      <c r="T22" s="342"/>
      <c r="U22" s="342"/>
      <c r="V22" s="342"/>
      <c r="W22" s="342"/>
      <c r="X22" s="342"/>
      <c r="Y22" s="342"/>
      <c r="Z22" s="342"/>
      <c r="AA22" s="342"/>
      <c r="AB22" s="342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</row>
    <row r="23" spans="1:249" ht="21.9" customHeight="1" x14ac:dyDescent="0.25">
      <c r="A23" s="162" t="s">
        <v>17</v>
      </c>
      <c r="B23" s="342">
        <v>122732.69260000001</v>
      </c>
      <c r="C23" s="342">
        <v>52123.347220294003</v>
      </c>
      <c r="D23" s="342">
        <v>4491.6094999999996</v>
      </c>
      <c r="E23" s="342">
        <v>2047.8146032399998</v>
      </c>
      <c r="F23" s="342">
        <v>54171.161823533999</v>
      </c>
      <c r="G23" s="342">
        <v>2789.8</v>
      </c>
      <c r="H23" s="342">
        <v>41.847000000000001</v>
      </c>
      <c r="I23" s="342">
        <v>317172.60939853132</v>
      </c>
      <c r="J23" s="464">
        <v>3.0342228959307707</v>
      </c>
      <c r="M23" s="186"/>
      <c r="N23" s="186"/>
      <c r="O23" s="186"/>
      <c r="P23" s="186"/>
      <c r="Q23" s="186"/>
      <c r="R23" s="186"/>
      <c r="S23" s="186"/>
      <c r="T23" s="342"/>
      <c r="U23" s="342"/>
      <c r="V23" s="342"/>
      <c r="W23" s="342"/>
      <c r="X23" s="342"/>
      <c r="Y23" s="342"/>
      <c r="Z23" s="342"/>
      <c r="AA23" s="342"/>
      <c r="AB23" s="342"/>
    </row>
    <row r="24" spans="1:249" ht="21.9" customHeight="1" x14ac:dyDescent="0.25">
      <c r="A24" s="162" t="s">
        <v>18</v>
      </c>
      <c r="B24" s="342">
        <v>276029.22410000005</v>
      </c>
      <c r="C24" s="342">
        <v>117226.85118302902</v>
      </c>
      <c r="D24" s="342">
        <v>17450.677299999999</v>
      </c>
      <c r="E24" s="342">
        <v>7956.1127946159995</v>
      </c>
      <c r="F24" s="342">
        <v>125182.96397764502</v>
      </c>
      <c r="G24" s="342">
        <v>171481.49</v>
      </c>
      <c r="H24" s="342">
        <v>2572.2223499999996</v>
      </c>
      <c r="I24" s="342">
        <v>306196.17975985951</v>
      </c>
      <c r="J24" s="464">
        <v>2.9292171888226171</v>
      </c>
      <c r="M24" s="186"/>
      <c r="N24" s="186"/>
      <c r="O24" s="186"/>
      <c r="P24" s="186"/>
      <c r="Q24" s="186"/>
      <c r="R24" s="186"/>
      <c r="S24" s="186"/>
      <c r="T24" s="342"/>
      <c r="U24" s="342"/>
      <c r="V24" s="342"/>
      <c r="W24" s="342"/>
      <c r="X24" s="342"/>
      <c r="Y24" s="342"/>
      <c r="Z24" s="342"/>
      <c r="AA24" s="342"/>
      <c r="AB24" s="342"/>
    </row>
    <row r="25" spans="1:249" ht="21.9" customHeight="1" x14ac:dyDescent="0.25">
      <c r="A25" s="162" t="s">
        <v>19</v>
      </c>
      <c r="B25" s="342">
        <v>689751.80539999995</v>
      </c>
      <c r="C25" s="342">
        <v>292930.69423532597</v>
      </c>
      <c r="D25" s="342">
        <v>43082.344200000007</v>
      </c>
      <c r="E25" s="342">
        <v>19642.102367664007</v>
      </c>
      <c r="F25" s="342">
        <v>312572.79660298995</v>
      </c>
      <c r="G25" s="342">
        <v>2166.85</v>
      </c>
      <c r="H25" s="342">
        <v>32.502749999999999</v>
      </c>
      <c r="I25" s="342">
        <v>1219969.0197186277</v>
      </c>
      <c r="J25" s="464">
        <v>11.670799502441584</v>
      </c>
      <c r="M25" s="186"/>
      <c r="N25" s="186"/>
      <c r="O25" s="186"/>
      <c r="P25" s="186"/>
      <c r="Q25" s="186"/>
      <c r="R25" s="186"/>
      <c r="S25" s="186"/>
      <c r="T25" s="342"/>
      <c r="U25" s="342"/>
      <c r="V25" s="342"/>
      <c r="W25" s="342"/>
      <c r="X25" s="342"/>
      <c r="Y25" s="342"/>
      <c r="Z25" s="342"/>
      <c r="AA25" s="342"/>
      <c r="AB25" s="342"/>
    </row>
    <row r="26" spans="1:249" ht="21.9" customHeight="1" x14ac:dyDescent="0.25">
      <c r="A26" s="191" t="s">
        <v>20</v>
      </c>
      <c r="B26" s="342">
        <v>332747.22039999999</v>
      </c>
      <c r="C26" s="342">
        <v>141314.41703167598</v>
      </c>
      <c r="D26" s="342">
        <v>23745.992899999997</v>
      </c>
      <c r="E26" s="342">
        <v>10826.273082967999</v>
      </c>
      <c r="F26" s="459">
        <v>152140.69011464398</v>
      </c>
      <c r="G26" s="342">
        <v>30739.490000000005</v>
      </c>
      <c r="H26" s="342">
        <v>461.09235000000007</v>
      </c>
      <c r="I26" s="342">
        <v>920655.5361903857</v>
      </c>
      <c r="J26" s="464">
        <v>8.8074254345975191</v>
      </c>
      <c r="M26" s="186"/>
      <c r="N26" s="186"/>
      <c r="O26" s="186"/>
      <c r="P26" s="186"/>
      <c r="Q26" s="186"/>
      <c r="R26" s="186"/>
      <c r="S26" s="186"/>
      <c r="T26" s="342"/>
      <c r="U26" s="342"/>
      <c r="V26" s="342"/>
      <c r="W26" s="342"/>
      <c r="X26" s="342"/>
      <c r="Y26" s="342"/>
      <c r="Z26" s="342"/>
      <c r="AA26" s="342"/>
      <c r="AB26" s="342"/>
    </row>
    <row r="27" spans="1:249" ht="21.9" customHeight="1" x14ac:dyDescent="0.25">
      <c r="A27" s="409" t="s">
        <v>69</v>
      </c>
      <c r="B27" s="460">
        <f t="shared" ref="B27:J27" si="0">SUM(B12:B26)</f>
        <v>5011687.1805000007</v>
      </c>
      <c r="C27" s="460">
        <f t="shared" si="0"/>
        <v>2128413.4286865452</v>
      </c>
      <c r="D27" s="460">
        <f t="shared" si="0"/>
        <v>304892.20580000005</v>
      </c>
      <c r="E27" s="460">
        <f t="shared" si="0"/>
        <v>139006.45446833601</v>
      </c>
      <c r="F27" s="460">
        <f t="shared" si="0"/>
        <v>2267419.8831548807</v>
      </c>
      <c r="G27" s="460">
        <f t="shared" si="0"/>
        <v>948791.79999999993</v>
      </c>
      <c r="H27" s="460">
        <f t="shared" si="0"/>
        <v>14231.877</v>
      </c>
      <c r="I27" s="460">
        <f t="shared" si="0"/>
        <v>10453174.347339312</v>
      </c>
      <c r="J27" s="463">
        <f t="shared" si="0"/>
        <v>100.00000000000001</v>
      </c>
      <c r="M27" s="186"/>
      <c r="N27" s="186"/>
      <c r="O27" s="186"/>
      <c r="P27" s="186"/>
      <c r="Q27" s="186"/>
      <c r="R27" s="186"/>
      <c r="S27" s="186"/>
      <c r="T27" s="342"/>
      <c r="U27" s="342"/>
      <c r="V27" s="342"/>
      <c r="W27" s="342"/>
      <c r="X27" s="342"/>
      <c r="Y27" s="342"/>
      <c r="Z27" s="342"/>
      <c r="AA27" s="342"/>
      <c r="AB27" s="342"/>
    </row>
    <row r="28" spans="1:249" x14ac:dyDescent="0.25">
      <c r="A28" s="560"/>
      <c r="B28" s="560"/>
      <c r="C28" s="560"/>
      <c r="M28" s="186"/>
      <c r="N28" s="186"/>
      <c r="O28" s="186"/>
      <c r="P28" s="186"/>
      <c r="Q28" s="186"/>
      <c r="R28" s="186"/>
      <c r="S28" s="186"/>
      <c r="T28" s="342"/>
      <c r="U28" s="342"/>
      <c r="V28" s="342"/>
      <c r="W28" s="342"/>
      <c r="X28" s="342"/>
      <c r="Y28" s="342"/>
      <c r="Z28" s="342"/>
      <c r="AA28" s="342"/>
      <c r="AB28" s="342"/>
    </row>
    <row r="29" spans="1:249" ht="36" customHeight="1" x14ac:dyDescent="0.25">
      <c r="A29" s="107"/>
      <c r="B29" s="383"/>
      <c r="C29" s="383"/>
    </row>
    <row r="30" spans="1:249" x14ac:dyDescent="0.25">
      <c r="A30" s="89"/>
      <c r="B30" s="89"/>
      <c r="C30" s="89"/>
    </row>
    <row r="31" spans="1:249" ht="42" customHeight="1" x14ac:dyDescent="0.25"/>
  </sheetData>
  <sheetProtection algorithmName="SHA-512" hashValue="Bxcig+Xe1f0LKx5+NovptUnigRjY2jGVz/YAB+EGe6rr9TLaaJIvVs7jvPocBDGGhQlaGRsP05o19yQK5Rf6rA==" saltValue="RsuqVYzfuV7V7xwmMIFwCg==" spinCount="100000" sheet="1" objects="1" scenarios="1"/>
  <mergeCells count="12">
    <mergeCell ref="A1:G2"/>
    <mergeCell ref="A28:C28"/>
    <mergeCell ref="I7:I9"/>
    <mergeCell ref="J7:J10"/>
    <mergeCell ref="B8:C8"/>
    <mergeCell ref="D8:E8"/>
    <mergeCell ref="G8:H8"/>
    <mergeCell ref="A7:A10"/>
    <mergeCell ref="B7:C7"/>
    <mergeCell ref="D7:E7"/>
    <mergeCell ref="F7:F9"/>
    <mergeCell ref="G7:H7"/>
  </mergeCells>
  <printOptions horizontalCentered="1" verticalCentered="1"/>
  <pageMargins left="0.78740157480314965" right="0.51181102362204722" top="0.39370078740157483" bottom="0.51181102362204722" header="0" footer="0"/>
  <pageSetup paperSize="9" scale="73" orientation="landscape" r:id="rId1"/>
  <ignoredErrors>
    <ignoredError sqref="B11:H11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GridLines="0" zoomScaleNormal="100" zoomScaleSheetLayoutView="115" workbookViewId="0">
      <pane ySplit="11" topLeftCell="A12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65"/>
      <c r="B3" s="165"/>
      <c r="C3" s="165"/>
      <c r="D3" s="165"/>
      <c r="E3" s="165"/>
      <c r="F3" s="102"/>
    </row>
    <row r="4" spans="1:12" ht="15.9" customHeight="1" x14ac:dyDescent="0.25">
      <c r="A4" s="157" t="s">
        <v>367</v>
      </c>
      <c r="B4" s="157"/>
      <c r="C4" s="157"/>
      <c r="D4" s="157"/>
      <c r="E4" s="157"/>
      <c r="F4" s="130"/>
      <c r="G4" s="130"/>
      <c r="H4" s="130"/>
    </row>
    <row r="5" spans="1:12" ht="15.9" customHeight="1" thickBot="1" x14ac:dyDescent="0.3">
      <c r="A5" s="511" t="s">
        <v>2</v>
      </c>
      <c r="B5" s="511"/>
      <c r="C5" s="511"/>
      <c r="D5" s="511"/>
      <c r="E5" s="511"/>
      <c r="F5" s="130"/>
      <c r="G5" s="130"/>
      <c r="H5" s="130"/>
    </row>
    <row r="6" spans="1:12" s="130" customFormat="1" ht="18" customHeight="1" thickBot="1" x14ac:dyDescent="0.3">
      <c r="A6" s="314" t="s">
        <v>325</v>
      </c>
      <c r="B6" s="314"/>
      <c r="C6" s="314"/>
      <c r="D6" s="245">
        <v>10068531.926719999</v>
      </c>
      <c r="E6" s="185"/>
    </row>
    <row r="7" spans="1:12" s="130" customFormat="1" ht="18" customHeight="1" thickBot="1" x14ac:dyDescent="0.3">
      <c r="A7" s="314" t="s">
        <v>326</v>
      </c>
      <c r="B7" s="170"/>
      <c r="C7" s="171"/>
      <c r="D7" s="245">
        <v>5839748.5174975991</v>
      </c>
      <c r="E7" s="172" t="s">
        <v>0</v>
      </c>
    </row>
    <row r="8" spans="1:12" ht="18" customHeight="1" thickBot="1" x14ac:dyDescent="0.3">
      <c r="A8" s="314" t="s">
        <v>327</v>
      </c>
      <c r="B8" s="314"/>
      <c r="C8" s="314"/>
      <c r="D8" s="245">
        <v>694787.81319000002</v>
      </c>
      <c r="E8" s="172"/>
    </row>
    <row r="9" spans="1:12" ht="18" customHeight="1" thickBot="1" x14ac:dyDescent="0.3">
      <c r="A9" s="314" t="s">
        <v>328</v>
      </c>
      <c r="B9" s="314"/>
      <c r="C9" s="314"/>
      <c r="D9" s="245">
        <v>694787.81319000002</v>
      </c>
      <c r="E9" s="172" t="s">
        <v>1</v>
      </c>
    </row>
    <row r="10" spans="1:12" ht="50.1" customHeight="1" thickBot="1" x14ac:dyDescent="0.3">
      <c r="A10" s="315" t="s">
        <v>41</v>
      </c>
      <c r="B10" s="149" t="s">
        <v>100</v>
      </c>
      <c r="C10" s="149" t="s">
        <v>97</v>
      </c>
      <c r="D10" s="149" t="s">
        <v>479</v>
      </c>
      <c r="E10" s="149" t="s">
        <v>476</v>
      </c>
    </row>
    <row r="11" spans="1:12" ht="17.100000000000001" customHeight="1" x14ac:dyDescent="0.25">
      <c r="A11" s="139"/>
      <c r="B11" s="161" t="s">
        <v>196</v>
      </c>
      <c r="C11" s="161" t="s">
        <v>101</v>
      </c>
      <c r="D11" s="161" t="s">
        <v>5</v>
      </c>
      <c r="E11" s="160" t="s">
        <v>99</v>
      </c>
    </row>
    <row r="12" spans="1:12" ht="21.9" customHeight="1" x14ac:dyDescent="0.25">
      <c r="A12" s="162" t="s">
        <v>6</v>
      </c>
      <c r="B12" s="173">
        <v>18.35675378848503</v>
      </c>
      <c r="C12" s="137">
        <v>1199528.7454434265</v>
      </c>
      <c r="D12" s="137">
        <v>1162220.03</v>
      </c>
      <c r="E12" s="137">
        <f>C12-D12</f>
        <v>37308.71544342651</v>
      </c>
      <c r="F12" s="143"/>
      <c r="I12" s="340"/>
      <c r="J12" s="340"/>
      <c r="K12" s="340"/>
      <c r="L12" s="340"/>
    </row>
    <row r="13" spans="1:12" ht="21.9" customHeight="1" x14ac:dyDescent="0.25">
      <c r="A13" s="162" t="s">
        <v>7</v>
      </c>
      <c r="B13" s="173">
        <v>7.0204215024704792</v>
      </c>
      <c r="C13" s="137">
        <v>458751.99364633771</v>
      </c>
      <c r="D13" s="137">
        <v>473660.61</v>
      </c>
      <c r="E13" s="137">
        <f t="shared" ref="E13:E26" si="0">C13-D13</f>
        <v>-14908.616353662277</v>
      </c>
      <c r="F13" s="143"/>
      <c r="I13" s="340"/>
      <c r="J13" s="340"/>
      <c r="K13" s="340"/>
      <c r="L13" s="340"/>
    </row>
    <row r="14" spans="1:12" ht="21.9" customHeight="1" x14ac:dyDescent="0.25">
      <c r="A14" s="162" t="s">
        <v>8</v>
      </c>
      <c r="B14" s="173">
        <v>17.335399759247888</v>
      </c>
      <c r="C14" s="137">
        <v>1132787.9953379838</v>
      </c>
      <c r="D14" s="137">
        <v>1133604.21</v>
      </c>
      <c r="E14" s="137">
        <f t="shared" si="0"/>
        <v>-816.21466201613657</v>
      </c>
      <c r="F14" s="143"/>
      <c r="I14" s="340"/>
      <c r="J14" s="340"/>
      <c r="K14" s="340"/>
      <c r="L14" s="340"/>
    </row>
    <row r="15" spans="1:12" ht="21.9" customHeight="1" x14ac:dyDescent="0.25">
      <c r="A15" s="162" t="s">
        <v>9</v>
      </c>
      <c r="B15" s="173">
        <v>2.2818461883554102</v>
      </c>
      <c r="C15" s="137">
        <v>149108.06818849445</v>
      </c>
      <c r="D15" s="137">
        <v>156714.76</v>
      </c>
      <c r="E15" s="137">
        <f t="shared" si="0"/>
        <v>-7606.6918115055596</v>
      </c>
      <c r="F15" s="143"/>
      <c r="I15" s="340"/>
      <c r="J15" s="340"/>
      <c r="K15" s="340"/>
      <c r="L15" s="340"/>
    </row>
    <row r="16" spans="1:12" ht="21.9" customHeight="1" x14ac:dyDescent="0.25">
      <c r="A16" s="162" t="s">
        <v>10</v>
      </c>
      <c r="B16" s="173">
        <v>1.6025400541495558</v>
      </c>
      <c r="C16" s="137">
        <v>104718.56205222345</v>
      </c>
      <c r="D16" s="137">
        <v>102583.43</v>
      </c>
      <c r="E16" s="137">
        <f t="shared" si="0"/>
        <v>2135.1320522234601</v>
      </c>
      <c r="F16" s="143"/>
      <c r="I16" s="340"/>
      <c r="J16" s="340"/>
      <c r="K16" s="340"/>
      <c r="L16" s="340"/>
    </row>
    <row r="17" spans="1:12" ht="21.9" customHeight="1" x14ac:dyDescent="0.25">
      <c r="A17" s="162" t="s">
        <v>11</v>
      </c>
      <c r="B17" s="173">
        <v>0.93764093589114683</v>
      </c>
      <c r="C17" s="137">
        <v>61270.487607206211</v>
      </c>
      <c r="D17" s="137">
        <v>57782.85</v>
      </c>
      <c r="E17" s="137">
        <f t="shared" si="0"/>
        <v>3487.6376072062121</v>
      </c>
      <c r="F17" s="143"/>
      <c r="I17" s="340"/>
      <c r="J17" s="340"/>
      <c r="K17" s="340"/>
      <c r="L17" s="340"/>
    </row>
    <row r="18" spans="1:12" ht="21.9" customHeight="1" x14ac:dyDescent="0.25">
      <c r="A18" s="162" t="s">
        <v>12</v>
      </c>
      <c r="B18" s="173">
        <v>4.1112761354883327</v>
      </c>
      <c r="C18" s="137">
        <v>268652.83272837423</v>
      </c>
      <c r="D18" s="137">
        <v>265246.14</v>
      </c>
      <c r="E18" s="137">
        <f t="shared" si="0"/>
        <v>3406.6927283742116</v>
      </c>
      <c r="F18" s="143"/>
      <c r="I18" s="340"/>
      <c r="J18" s="340"/>
      <c r="K18" s="340"/>
      <c r="L18" s="340"/>
    </row>
    <row r="19" spans="1:12" ht="21.9" customHeight="1" x14ac:dyDescent="0.25">
      <c r="A19" s="162" t="s">
        <v>13</v>
      </c>
      <c r="B19" s="173">
        <v>11.162354415600827</v>
      </c>
      <c r="C19" s="137">
        <v>729408.10464754747</v>
      </c>
      <c r="D19" s="137">
        <v>726736.24</v>
      </c>
      <c r="E19" s="137">
        <f t="shared" si="0"/>
        <v>2671.8646475474816</v>
      </c>
      <c r="F19" s="143"/>
      <c r="I19" s="340"/>
      <c r="J19" s="340"/>
      <c r="K19" s="340"/>
      <c r="L19" s="340"/>
    </row>
    <row r="20" spans="1:12" ht="21.9" customHeight="1" x14ac:dyDescent="0.25">
      <c r="A20" s="162" t="s">
        <v>14</v>
      </c>
      <c r="B20" s="173">
        <v>4.4472975512686155</v>
      </c>
      <c r="C20" s="137">
        <v>290610.27422142762</v>
      </c>
      <c r="D20" s="137">
        <v>304699.08</v>
      </c>
      <c r="E20" s="137">
        <f t="shared" si="0"/>
        <v>-14088.805778572394</v>
      </c>
      <c r="F20" s="143"/>
      <c r="I20" s="340"/>
      <c r="J20" s="340"/>
      <c r="K20" s="340"/>
      <c r="L20" s="340"/>
    </row>
    <row r="21" spans="1:12" ht="21.9" customHeight="1" x14ac:dyDescent="0.25">
      <c r="A21" s="162" t="s">
        <v>15</v>
      </c>
      <c r="B21" s="173">
        <v>6.3028046472502419</v>
      </c>
      <c r="C21" s="137">
        <v>411859.05952683347</v>
      </c>
      <c r="D21" s="137">
        <v>405480.23</v>
      </c>
      <c r="E21" s="137">
        <f t="shared" si="0"/>
        <v>6378.8295268334914</v>
      </c>
      <c r="F21" s="143"/>
      <c r="I21" s="340"/>
      <c r="J21" s="340"/>
      <c r="K21" s="340"/>
      <c r="L21" s="340"/>
    </row>
    <row r="22" spans="1:12" ht="21.9" customHeight="1" x14ac:dyDescent="0.25">
      <c r="A22" s="162" t="s">
        <v>16</v>
      </c>
      <c r="B22" s="173"/>
      <c r="C22" s="137"/>
      <c r="D22" s="137"/>
      <c r="E22" s="137"/>
      <c r="F22" s="143"/>
      <c r="I22" s="340"/>
      <c r="J22" s="340"/>
      <c r="K22" s="340"/>
      <c r="L22" s="340"/>
    </row>
    <row r="23" spans="1:12" ht="21.9" customHeight="1" x14ac:dyDescent="0.25">
      <c r="A23" s="162" t="s">
        <v>17</v>
      </c>
      <c r="B23" s="173">
        <v>3.0342228959307707</v>
      </c>
      <c r="C23" s="137">
        <v>198272.39748863759</v>
      </c>
      <c r="D23" s="137">
        <v>192360.71</v>
      </c>
      <c r="E23" s="137">
        <f t="shared" si="0"/>
        <v>5911.6874886376027</v>
      </c>
      <c r="F23" s="143"/>
      <c r="I23" s="340"/>
      <c r="J23" s="340"/>
      <c r="K23" s="340"/>
      <c r="L23" s="340"/>
    </row>
    <row r="24" spans="1:12" ht="21.9" customHeight="1" x14ac:dyDescent="0.25">
      <c r="A24" s="162" t="s">
        <v>18</v>
      </c>
      <c r="B24" s="173">
        <v>2.9292171888226171</v>
      </c>
      <c r="C24" s="137">
        <v>191410.76140835989</v>
      </c>
      <c r="D24" s="137">
        <v>185144.07</v>
      </c>
      <c r="E24" s="137">
        <f t="shared" si="0"/>
        <v>6266.6914083598822</v>
      </c>
      <c r="F24" s="143"/>
      <c r="I24" s="340"/>
      <c r="J24" s="340"/>
      <c r="K24" s="340"/>
      <c r="L24" s="340"/>
    </row>
    <row r="25" spans="1:12" ht="21.9" customHeight="1" x14ac:dyDescent="0.25">
      <c r="A25" s="162" t="s">
        <v>19</v>
      </c>
      <c r="B25" s="173">
        <v>11.670799502441584</v>
      </c>
      <c r="C25" s="137">
        <v>762632.63356875291</v>
      </c>
      <c r="D25" s="137">
        <v>782289.52</v>
      </c>
      <c r="E25" s="137">
        <f t="shared" si="0"/>
        <v>-19656.886431247112</v>
      </c>
      <c r="F25" s="143"/>
      <c r="I25" s="340"/>
      <c r="J25" s="340"/>
      <c r="K25" s="340"/>
      <c r="L25" s="340"/>
    </row>
    <row r="26" spans="1:12" ht="21.9" customHeight="1" x14ac:dyDescent="0.25">
      <c r="A26" s="162" t="s">
        <v>20</v>
      </c>
      <c r="B26" s="173">
        <v>8.8074254345975191</v>
      </c>
      <c r="C26" s="137">
        <v>575524.41482199507</v>
      </c>
      <c r="D26" s="137">
        <v>527122.1</v>
      </c>
      <c r="E26" s="137">
        <f t="shared" si="0"/>
        <v>48402.314821995096</v>
      </c>
      <c r="F26" s="143"/>
      <c r="I26" s="340"/>
      <c r="J26" s="340"/>
      <c r="K26" s="340"/>
      <c r="L26" s="340"/>
    </row>
    <row r="27" spans="1:12" ht="21.9" customHeight="1" x14ac:dyDescent="0.25">
      <c r="A27" s="338" t="s">
        <v>21</v>
      </c>
      <c r="B27" s="146">
        <f>SUM(B12:B26)</f>
        <v>100.00000000000001</v>
      </c>
      <c r="C27" s="138">
        <f>SUM(C12:C26)</f>
        <v>6534536.3306876011</v>
      </c>
      <c r="D27" s="138">
        <f t="shared" ref="D27:E27" si="1">SUM(D12:D26)</f>
        <v>6475643.9800000004</v>
      </c>
      <c r="E27" s="138">
        <f t="shared" si="1"/>
        <v>58892.350687600469</v>
      </c>
      <c r="F27" s="3"/>
      <c r="I27" s="340"/>
      <c r="J27" s="340"/>
      <c r="K27" s="340"/>
      <c r="L27" s="340"/>
    </row>
    <row r="28" spans="1:12" x14ac:dyDescent="0.25">
      <c r="A28" s="4"/>
    </row>
    <row r="30" spans="1:12" x14ac:dyDescent="0.25">
      <c r="A30" s="4"/>
      <c r="B30" s="101"/>
      <c r="C30" s="57"/>
      <c r="D30" s="101"/>
      <c r="E30" s="101"/>
      <c r="F30" s="101"/>
    </row>
    <row r="31" spans="1:12" x14ac:dyDescent="0.25">
      <c r="A31" s="4"/>
      <c r="C31" s="2"/>
    </row>
    <row r="33" spans="1:3" x14ac:dyDescent="0.25">
      <c r="A33" s="143"/>
      <c r="C33" s="52"/>
    </row>
    <row r="34" spans="1:3" x14ac:dyDescent="0.25">
      <c r="A34" s="143"/>
      <c r="C34" s="4"/>
    </row>
    <row r="90" spans="3:3" x14ac:dyDescent="0.25">
      <c r="C90" t="s">
        <v>85</v>
      </c>
    </row>
  </sheetData>
  <sheetProtection algorithmName="SHA-512" hashValue="c1OGMxXbuK+Gs5SJCpid0j9cHAcw9CbgrSWSgIB2iF7g2mkGc025QkboTzE+GEWHXARHUyAO8xCx0lCPPvE3Dw==" saltValue="r6WaWFXrWWcMWoxW8znVMw==" spinCount="100000" sheet="1" objects="1" scenarios="1"/>
  <mergeCells count="2">
    <mergeCell ref="A5:E5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3" orientation="landscape" r:id="rId1"/>
  <headerFooter alignWithMargins="0"/>
  <ignoredErrors>
    <ignoredError sqref="D11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zoomScaleNormal="100" zoomScaleSheetLayoutView="55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3.2" x14ac:dyDescent="0.25"/>
  <cols>
    <col min="1" max="1" width="35.6640625" style="95" customWidth="1"/>
    <col min="2" max="3" width="45.6640625" style="95" customWidth="1"/>
    <col min="4" max="4" width="26" style="95" customWidth="1"/>
    <col min="5" max="35" width="13.6640625" style="95" customWidth="1"/>
    <col min="36" max="253" width="11.44140625" style="95"/>
    <col min="254" max="254" width="23.6640625" style="95" customWidth="1"/>
    <col min="255" max="255" width="16.5546875" style="95" customWidth="1"/>
    <col min="256" max="256" width="15.44140625" style="95" customWidth="1"/>
    <col min="257" max="257" width="10.6640625" style="95" customWidth="1"/>
    <col min="258" max="258" width="15" style="95" customWidth="1"/>
    <col min="259" max="259" width="10.6640625" style="95" customWidth="1"/>
    <col min="260" max="291" width="13.6640625" style="95" customWidth="1"/>
    <col min="292" max="509" width="11.44140625" style="95"/>
    <col min="510" max="510" width="23.6640625" style="95" customWidth="1"/>
    <col min="511" max="511" width="16.5546875" style="95" customWidth="1"/>
    <col min="512" max="512" width="15.44140625" style="95" customWidth="1"/>
    <col min="513" max="513" width="10.6640625" style="95" customWidth="1"/>
    <col min="514" max="514" width="15" style="95" customWidth="1"/>
    <col min="515" max="515" width="10.6640625" style="95" customWidth="1"/>
    <col min="516" max="547" width="13.6640625" style="95" customWidth="1"/>
    <col min="548" max="765" width="11.44140625" style="95"/>
    <col min="766" max="766" width="23.6640625" style="95" customWidth="1"/>
    <col min="767" max="767" width="16.5546875" style="95" customWidth="1"/>
    <col min="768" max="768" width="15.44140625" style="95" customWidth="1"/>
    <col min="769" max="769" width="10.6640625" style="95" customWidth="1"/>
    <col min="770" max="770" width="15" style="95" customWidth="1"/>
    <col min="771" max="771" width="10.6640625" style="95" customWidth="1"/>
    <col min="772" max="803" width="13.6640625" style="95" customWidth="1"/>
    <col min="804" max="1021" width="11.44140625" style="95"/>
    <col min="1022" max="1022" width="23.6640625" style="95" customWidth="1"/>
    <col min="1023" max="1023" width="16.5546875" style="95" customWidth="1"/>
    <col min="1024" max="1024" width="15.44140625" style="95" customWidth="1"/>
    <col min="1025" max="1025" width="10.6640625" style="95" customWidth="1"/>
    <col min="1026" max="1026" width="15" style="95" customWidth="1"/>
    <col min="1027" max="1027" width="10.6640625" style="95" customWidth="1"/>
    <col min="1028" max="1059" width="13.6640625" style="95" customWidth="1"/>
    <col min="1060" max="1277" width="11.44140625" style="95"/>
    <col min="1278" max="1278" width="23.6640625" style="95" customWidth="1"/>
    <col min="1279" max="1279" width="16.5546875" style="95" customWidth="1"/>
    <col min="1280" max="1280" width="15.44140625" style="95" customWidth="1"/>
    <col min="1281" max="1281" width="10.6640625" style="95" customWidth="1"/>
    <col min="1282" max="1282" width="15" style="95" customWidth="1"/>
    <col min="1283" max="1283" width="10.6640625" style="95" customWidth="1"/>
    <col min="1284" max="1315" width="13.6640625" style="95" customWidth="1"/>
    <col min="1316" max="1533" width="11.44140625" style="95"/>
    <col min="1534" max="1534" width="23.6640625" style="95" customWidth="1"/>
    <col min="1535" max="1535" width="16.5546875" style="95" customWidth="1"/>
    <col min="1536" max="1536" width="15.44140625" style="95" customWidth="1"/>
    <col min="1537" max="1537" width="10.6640625" style="95" customWidth="1"/>
    <col min="1538" max="1538" width="15" style="95" customWidth="1"/>
    <col min="1539" max="1539" width="10.6640625" style="95" customWidth="1"/>
    <col min="1540" max="1571" width="13.6640625" style="95" customWidth="1"/>
    <col min="1572" max="1789" width="11.44140625" style="95"/>
    <col min="1790" max="1790" width="23.6640625" style="95" customWidth="1"/>
    <col min="1791" max="1791" width="16.5546875" style="95" customWidth="1"/>
    <col min="1792" max="1792" width="15.44140625" style="95" customWidth="1"/>
    <col min="1793" max="1793" width="10.6640625" style="95" customWidth="1"/>
    <col min="1794" max="1794" width="15" style="95" customWidth="1"/>
    <col min="1795" max="1795" width="10.6640625" style="95" customWidth="1"/>
    <col min="1796" max="1827" width="13.6640625" style="95" customWidth="1"/>
    <col min="1828" max="2045" width="11.44140625" style="95"/>
    <col min="2046" max="2046" width="23.6640625" style="95" customWidth="1"/>
    <col min="2047" max="2047" width="16.5546875" style="95" customWidth="1"/>
    <col min="2048" max="2048" width="15.44140625" style="95" customWidth="1"/>
    <col min="2049" max="2049" width="10.6640625" style="95" customWidth="1"/>
    <col min="2050" max="2050" width="15" style="95" customWidth="1"/>
    <col min="2051" max="2051" width="10.6640625" style="95" customWidth="1"/>
    <col min="2052" max="2083" width="13.6640625" style="95" customWidth="1"/>
    <col min="2084" max="2301" width="11.44140625" style="95"/>
    <col min="2302" max="2302" width="23.6640625" style="95" customWidth="1"/>
    <col min="2303" max="2303" width="16.5546875" style="95" customWidth="1"/>
    <col min="2304" max="2304" width="15.44140625" style="95" customWidth="1"/>
    <col min="2305" max="2305" width="10.6640625" style="95" customWidth="1"/>
    <col min="2306" max="2306" width="15" style="95" customWidth="1"/>
    <col min="2307" max="2307" width="10.6640625" style="95" customWidth="1"/>
    <col min="2308" max="2339" width="13.6640625" style="95" customWidth="1"/>
    <col min="2340" max="2557" width="11.44140625" style="95"/>
    <col min="2558" max="2558" width="23.6640625" style="95" customWidth="1"/>
    <col min="2559" max="2559" width="16.5546875" style="95" customWidth="1"/>
    <col min="2560" max="2560" width="15.44140625" style="95" customWidth="1"/>
    <col min="2561" max="2561" width="10.6640625" style="95" customWidth="1"/>
    <col min="2562" max="2562" width="15" style="95" customWidth="1"/>
    <col min="2563" max="2563" width="10.6640625" style="95" customWidth="1"/>
    <col min="2564" max="2595" width="13.6640625" style="95" customWidth="1"/>
    <col min="2596" max="2813" width="11.44140625" style="95"/>
    <col min="2814" max="2814" width="23.6640625" style="95" customWidth="1"/>
    <col min="2815" max="2815" width="16.5546875" style="95" customWidth="1"/>
    <col min="2816" max="2816" width="15.44140625" style="95" customWidth="1"/>
    <col min="2817" max="2817" width="10.6640625" style="95" customWidth="1"/>
    <col min="2818" max="2818" width="15" style="95" customWidth="1"/>
    <col min="2819" max="2819" width="10.6640625" style="95" customWidth="1"/>
    <col min="2820" max="2851" width="13.6640625" style="95" customWidth="1"/>
    <col min="2852" max="3069" width="11.44140625" style="95"/>
    <col min="3070" max="3070" width="23.6640625" style="95" customWidth="1"/>
    <col min="3071" max="3071" width="16.5546875" style="95" customWidth="1"/>
    <col min="3072" max="3072" width="15.44140625" style="95" customWidth="1"/>
    <col min="3073" max="3073" width="10.6640625" style="95" customWidth="1"/>
    <col min="3074" max="3074" width="15" style="95" customWidth="1"/>
    <col min="3075" max="3075" width="10.6640625" style="95" customWidth="1"/>
    <col min="3076" max="3107" width="13.6640625" style="95" customWidth="1"/>
    <col min="3108" max="3325" width="11.44140625" style="95"/>
    <col min="3326" max="3326" width="23.6640625" style="95" customWidth="1"/>
    <col min="3327" max="3327" width="16.5546875" style="95" customWidth="1"/>
    <col min="3328" max="3328" width="15.44140625" style="95" customWidth="1"/>
    <col min="3329" max="3329" width="10.6640625" style="95" customWidth="1"/>
    <col min="3330" max="3330" width="15" style="95" customWidth="1"/>
    <col min="3331" max="3331" width="10.6640625" style="95" customWidth="1"/>
    <col min="3332" max="3363" width="13.6640625" style="95" customWidth="1"/>
    <col min="3364" max="3581" width="11.44140625" style="95"/>
    <col min="3582" max="3582" width="23.6640625" style="95" customWidth="1"/>
    <col min="3583" max="3583" width="16.5546875" style="95" customWidth="1"/>
    <col min="3584" max="3584" width="15.44140625" style="95" customWidth="1"/>
    <col min="3585" max="3585" width="10.6640625" style="95" customWidth="1"/>
    <col min="3586" max="3586" width="15" style="95" customWidth="1"/>
    <col min="3587" max="3587" width="10.6640625" style="95" customWidth="1"/>
    <col min="3588" max="3619" width="13.6640625" style="95" customWidth="1"/>
    <col min="3620" max="3837" width="11.44140625" style="95"/>
    <col min="3838" max="3838" width="23.6640625" style="95" customWidth="1"/>
    <col min="3839" max="3839" width="16.5546875" style="95" customWidth="1"/>
    <col min="3840" max="3840" width="15.44140625" style="95" customWidth="1"/>
    <col min="3841" max="3841" width="10.6640625" style="95" customWidth="1"/>
    <col min="3842" max="3842" width="15" style="95" customWidth="1"/>
    <col min="3843" max="3843" width="10.6640625" style="95" customWidth="1"/>
    <col min="3844" max="3875" width="13.6640625" style="95" customWidth="1"/>
    <col min="3876" max="4093" width="11.44140625" style="95"/>
    <col min="4094" max="4094" width="23.6640625" style="95" customWidth="1"/>
    <col min="4095" max="4095" width="16.5546875" style="95" customWidth="1"/>
    <col min="4096" max="4096" width="15.44140625" style="95" customWidth="1"/>
    <col min="4097" max="4097" width="10.6640625" style="95" customWidth="1"/>
    <col min="4098" max="4098" width="15" style="95" customWidth="1"/>
    <col min="4099" max="4099" width="10.6640625" style="95" customWidth="1"/>
    <col min="4100" max="4131" width="13.6640625" style="95" customWidth="1"/>
    <col min="4132" max="4349" width="11.44140625" style="95"/>
    <col min="4350" max="4350" width="23.6640625" style="95" customWidth="1"/>
    <col min="4351" max="4351" width="16.5546875" style="95" customWidth="1"/>
    <col min="4352" max="4352" width="15.44140625" style="95" customWidth="1"/>
    <col min="4353" max="4353" width="10.6640625" style="95" customWidth="1"/>
    <col min="4354" max="4354" width="15" style="95" customWidth="1"/>
    <col min="4355" max="4355" width="10.6640625" style="95" customWidth="1"/>
    <col min="4356" max="4387" width="13.6640625" style="95" customWidth="1"/>
    <col min="4388" max="4605" width="11.44140625" style="95"/>
    <col min="4606" max="4606" width="23.6640625" style="95" customWidth="1"/>
    <col min="4607" max="4607" width="16.5546875" style="95" customWidth="1"/>
    <col min="4608" max="4608" width="15.44140625" style="95" customWidth="1"/>
    <col min="4609" max="4609" width="10.6640625" style="95" customWidth="1"/>
    <col min="4610" max="4610" width="15" style="95" customWidth="1"/>
    <col min="4611" max="4611" width="10.6640625" style="95" customWidth="1"/>
    <col min="4612" max="4643" width="13.6640625" style="95" customWidth="1"/>
    <col min="4644" max="4861" width="11.44140625" style="95"/>
    <col min="4862" max="4862" width="23.6640625" style="95" customWidth="1"/>
    <col min="4863" max="4863" width="16.5546875" style="95" customWidth="1"/>
    <col min="4864" max="4864" width="15.44140625" style="95" customWidth="1"/>
    <col min="4865" max="4865" width="10.6640625" style="95" customWidth="1"/>
    <col min="4866" max="4866" width="15" style="95" customWidth="1"/>
    <col min="4867" max="4867" width="10.6640625" style="95" customWidth="1"/>
    <col min="4868" max="4899" width="13.6640625" style="95" customWidth="1"/>
    <col min="4900" max="5117" width="11.44140625" style="95"/>
    <col min="5118" max="5118" width="23.6640625" style="95" customWidth="1"/>
    <col min="5119" max="5119" width="16.5546875" style="95" customWidth="1"/>
    <col min="5120" max="5120" width="15.44140625" style="95" customWidth="1"/>
    <col min="5121" max="5121" width="10.6640625" style="95" customWidth="1"/>
    <col min="5122" max="5122" width="15" style="95" customWidth="1"/>
    <col min="5123" max="5123" width="10.6640625" style="95" customWidth="1"/>
    <col min="5124" max="5155" width="13.6640625" style="95" customWidth="1"/>
    <col min="5156" max="5373" width="11.44140625" style="95"/>
    <col min="5374" max="5374" width="23.6640625" style="95" customWidth="1"/>
    <col min="5375" max="5375" width="16.5546875" style="95" customWidth="1"/>
    <col min="5376" max="5376" width="15.44140625" style="95" customWidth="1"/>
    <col min="5377" max="5377" width="10.6640625" style="95" customWidth="1"/>
    <col min="5378" max="5378" width="15" style="95" customWidth="1"/>
    <col min="5379" max="5379" width="10.6640625" style="95" customWidth="1"/>
    <col min="5380" max="5411" width="13.6640625" style="95" customWidth="1"/>
    <col min="5412" max="5629" width="11.44140625" style="95"/>
    <col min="5630" max="5630" width="23.6640625" style="95" customWidth="1"/>
    <col min="5631" max="5631" width="16.5546875" style="95" customWidth="1"/>
    <col min="5632" max="5632" width="15.44140625" style="95" customWidth="1"/>
    <col min="5633" max="5633" width="10.6640625" style="95" customWidth="1"/>
    <col min="5634" max="5634" width="15" style="95" customWidth="1"/>
    <col min="5635" max="5635" width="10.6640625" style="95" customWidth="1"/>
    <col min="5636" max="5667" width="13.6640625" style="95" customWidth="1"/>
    <col min="5668" max="5885" width="11.44140625" style="95"/>
    <col min="5886" max="5886" width="23.6640625" style="95" customWidth="1"/>
    <col min="5887" max="5887" width="16.5546875" style="95" customWidth="1"/>
    <col min="5888" max="5888" width="15.44140625" style="95" customWidth="1"/>
    <col min="5889" max="5889" width="10.6640625" style="95" customWidth="1"/>
    <col min="5890" max="5890" width="15" style="95" customWidth="1"/>
    <col min="5891" max="5891" width="10.6640625" style="95" customWidth="1"/>
    <col min="5892" max="5923" width="13.6640625" style="95" customWidth="1"/>
    <col min="5924" max="6141" width="11.44140625" style="95"/>
    <col min="6142" max="6142" width="23.6640625" style="95" customWidth="1"/>
    <col min="6143" max="6143" width="16.5546875" style="95" customWidth="1"/>
    <col min="6144" max="6144" width="15.44140625" style="95" customWidth="1"/>
    <col min="6145" max="6145" width="10.6640625" style="95" customWidth="1"/>
    <col min="6146" max="6146" width="15" style="95" customWidth="1"/>
    <col min="6147" max="6147" width="10.6640625" style="95" customWidth="1"/>
    <col min="6148" max="6179" width="13.6640625" style="95" customWidth="1"/>
    <col min="6180" max="6397" width="11.44140625" style="95"/>
    <col min="6398" max="6398" width="23.6640625" style="95" customWidth="1"/>
    <col min="6399" max="6399" width="16.5546875" style="95" customWidth="1"/>
    <col min="6400" max="6400" width="15.44140625" style="95" customWidth="1"/>
    <col min="6401" max="6401" width="10.6640625" style="95" customWidth="1"/>
    <col min="6402" max="6402" width="15" style="95" customWidth="1"/>
    <col min="6403" max="6403" width="10.6640625" style="95" customWidth="1"/>
    <col min="6404" max="6435" width="13.6640625" style="95" customWidth="1"/>
    <col min="6436" max="6653" width="11.44140625" style="95"/>
    <col min="6654" max="6654" width="23.6640625" style="95" customWidth="1"/>
    <col min="6655" max="6655" width="16.5546875" style="95" customWidth="1"/>
    <col min="6656" max="6656" width="15.44140625" style="95" customWidth="1"/>
    <col min="6657" max="6657" width="10.6640625" style="95" customWidth="1"/>
    <col min="6658" max="6658" width="15" style="95" customWidth="1"/>
    <col min="6659" max="6659" width="10.6640625" style="95" customWidth="1"/>
    <col min="6660" max="6691" width="13.6640625" style="95" customWidth="1"/>
    <col min="6692" max="6909" width="11.44140625" style="95"/>
    <col min="6910" max="6910" width="23.6640625" style="95" customWidth="1"/>
    <col min="6911" max="6911" width="16.5546875" style="95" customWidth="1"/>
    <col min="6912" max="6912" width="15.44140625" style="95" customWidth="1"/>
    <col min="6913" max="6913" width="10.6640625" style="95" customWidth="1"/>
    <col min="6914" max="6914" width="15" style="95" customWidth="1"/>
    <col min="6915" max="6915" width="10.6640625" style="95" customWidth="1"/>
    <col min="6916" max="6947" width="13.6640625" style="95" customWidth="1"/>
    <col min="6948" max="7165" width="11.44140625" style="95"/>
    <col min="7166" max="7166" width="23.6640625" style="95" customWidth="1"/>
    <col min="7167" max="7167" width="16.5546875" style="95" customWidth="1"/>
    <col min="7168" max="7168" width="15.44140625" style="95" customWidth="1"/>
    <col min="7169" max="7169" width="10.6640625" style="95" customWidth="1"/>
    <col min="7170" max="7170" width="15" style="95" customWidth="1"/>
    <col min="7171" max="7171" width="10.6640625" style="95" customWidth="1"/>
    <col min="7172" max="7203" width="13.6640625" style="95" customWidth="1"/>
    <col min="7204" max="7421" width="11.44140625" style="95"/>
    <col min="7422" max="7422" width="23.6640625" style="95" customWidth="1"/>
    <col min="7423" max="7423" width="16.5546875" style="95" customWidth="1"/>
    <col min="7424" max="7424" width="15.44140625" style="95" customWidth="1"/>
    <col min="7425" max="7425" width="10.6640625" style="95" customWidth="1"/>
    <col min="7426" max="7426" width="15" style="95" customWidth="1"/>
    <col min="7427" max="7427" width="10.6640625" style="95" customWidth="1"/>
    <col min="7428" max="7459" width="13.6640625" style="95" customWidth="1"/>
    <col min="7460" max="7677" width="11.44140625" style="95"/>
    <col min="7678" max="7678" width="23.6640625" style="95" customWidth="1"/>
    <col min="7679" max="7679" width="16.5546875" style="95" customWidth="1"/>
    <col min="7680" max="7680" width="15.44140625" style="95" customWidth="1"/>
    <col min="7681" max="7681" width="10.6640625" style="95" customWidth="1"/>
    <col min="7682" max="7682" width="15" style="95" customWidth="1"/>
    <col min="7683" max="7683" width="10.6640625" style="95" customWidth="1"/>
    <col min="7684" max="7715" width="13.6640625" style="95" customWidth="1"/>
    <col min="7716" max="7933" width="11.44140625" style="95"/>
    <col min="7934" max="7934" width="23.6640625" style="95" customWidth="1"/>
    <col min="7935" max="7935" width="16.5546875" style="95" customWidth="1"/>
    <col min="7936" max="7936" width="15.44140625" style="95" customWidth="1"/>
    <col min="7937" max="7937" width="10.6640625" style="95" customWidth="1"/>
    <col min="7938" max="7938" width="15" style="95" customWidth="1"/>
    <col min="7939" max="7939" width="10.6640625" style="95" customWidth="1"/>
    <col min="7940" max="7971" width="13.6640625" style="95" customWidth="1"/>
    <col min="7972" max="8189" width="11.44140625" style="95"/>
    <col min="8190" max="8190" width="23.6640625" style="95" customWidth="1"/>
    <col min="8191" max="8191" width="16.5546875" style="95" customWidth="1"/>
    <col min="8192" max="8192" width="15.44140625" style="95" customWidth="1"/>
    <col min="8193" max="8193" width="10.6640625" style="95" customWidth="1"/>
    <col min="8194" max="8194" width="15" style="95" customWidth="1"/>
    <col min="8195" max="8195" width="10.6640625" style="95" customWidth="1"/>
    <col min="8196" max="8227" width="13.6640625" style="95" customWidth="1"/>
    <col min="8228" max="8445" width="11.44140625" style="95"/>
    <col min="8446" max="8446" width="23.6640625" style="95" customWidth="1"/>
    <col min="8447" max="8447" width="16.5546875" style="95" customWidth="1"/>
    <col min="8448" max="8448" width="15.44140625" style="95" customWidth="1"/>
    <col min="8449" max="8449" width="10.6640625" style="95" customWidth="1"/>
    <col min="8450" max="8450" width="15" style="95" customWidth="1"/>
    <col min="8451" max="8451" width="10.6640625" style="95" customWidth="1"/>
    <col min="8452" max="8483" width="13.6640625" style="95" customWidth="1"/>
    <col min="8484" max="8701" width="11.44140625" style="95"/>
    <col min="8702" max="8702" width="23.6640625" style="95" customWidth="1"/>
    <col min="8703" max="8703" width="16.5546875" style="95" customWidth="1"/>
    <col min="8704" max="8704" width="15.44140625" style="95" customWidth="1"/>
    <col min="8705" max="8705" width="10.6640625" style="95" customWidth="1"/>
    <col min="8706" max="8706" width="15" style="95" customWidth="1"/>
    <col min="8707" max="8707" width="10.6640625" style="95" customWidth="1"/>
    <col min="8708" max="8739" width="13.6640625" style="95" customWidth="1"/>
    <col min="8740" max="8957" width="11.44140625" style="95"/>
    <col min="8958" max="8958" width="23.6640625" style="95" customWidth="1"/>
    <col min="8959" max="8959" width="16.5546875" style="95" customWidth="1"/>
    <col min="8960" max="8960" width="15.44140625" style="95" customWidth="1"/>
    <col min="8961" max="8961" width="10.6640625" style="95" customWidth="1"/>
    <col min="8962" max="8962" width="15" style="95" customWidth="1"/>
    <col min="8963" max="8963" width="10.6640625" style="95" customWidth="1"/>
    <col min="8964" max="8995" width="13.6640625" style="95" customWidth="1"/>
    <col min="8996" max="9213" width="11.44140625" style="95"/>
    <col min="9214" max="9214" width="23.6640625" style="95" customWidth="1"/>
    <col min="9215" max="9215" width="16.5546875" style="95" customWidth="1"/>
    <col min="9216" max="9216" width="15.44140625" style="95" customWidth="1"/>
    <col min="9217" max="9217" width="10.6640625" style="95" customWidth="1"/>
    <col min="9218" max="9218" width="15" style="95" customWidth="1"/>
    <col min="9219" max="9219" width="10.6640625" style="95" customWidth="1"/>
    <col min="9220" max="9251" width="13.6640625" style="95" customWidth="1"/>
    <col min="9252" max="9469" width="11.44140625" style="95"/>
    <col min="9470" max="9470" width="23.6640625" style="95" customWidth="1"/>
    <col min="9471" max="9471" width="16.5546875" style="95" customWidth="1"/>
    <col min="9472" max="9472" width="15.44140625" style="95" customWidth="1"/>
    <col min="9473" max="9473" width="10.6640625" style="95" customWidth="1"/>
    <col min="9474" max="9474" width="15" style="95" customWidth="1"/>
    <col min="9475" max="9475" width="10.6640625" style="95" customWidth="1"/>
    <col min="9476" max="9507" width="13.6640625" style="95" customWidth="1"/>
    <col min="9508" max="9725" width="11.44140625" style="95"/>
    <col min="9726" max="9726" width="23.6640625" style="95" customWidth="1"/>
    <col min="9727" max="9727" width="16.5546875" style="95" customWidth="1"/>
    <col min="9728" max="9728" width="15.44140625" style="95" customWidth="1"/>
    <col min="9729" max="9729" width="10.6640625" style="95" customWidth="1"/>
    <col min="9730" max="9730" width="15" style="95" customWidth="1"/>
    <col min="9731" max="9731" width="10.6640625" style="95" customWidth="1"/>
    <col min="9732" max="9763" width="13.6640625" style="95" customWidth="1"/>
    <col min="9764" max="9981" width="11.44140625" style="95"/>
    <col min="9982" max="9982" width="23.6640625" style="95" customWidth="1"/>
    <col min="9983" max="9983" width="16.5546875" style="95" customWidth="1"/>
    <col min="9984" max="9984" width="15.44140625" style="95" customWidth="1"/>
    <col min="9985" max="9985" width="10.6640625" style="95" customWidth="1"/>
    <col min="9986" max="9986" width="15" style="95" customWidth="1"/>
    <col min="9987" max="9987" width="10.6640625" style="95" customWidth="1"/>
    <col min="9988" max="10019" width="13.6640625" style="95" customWidth="1"/>
    <col min="10020" max="10237" width="11.44140625" style="95"/>
    <col min="10238" max="10238" width="23.6640625" style="95" customWidth="1"/>
    <col min="10239" max="10239" width="16.5546875" style="95" customWidth="1"/>
    <col min="10240" max="10240" width="15.44140625" style="95" customWidth="1"/>
    <col min="10241" max="10241" width="10.6640625" style="95" customWidth="1"/>
    <col min="10242" max="10242" width="15" style="95" customWidth="1"/>
    <col min="10243" max="10243" width="10.6640625" style="95" customWidth="1"/>
    <col min="10244" max="10275" width="13.6640625" style="95" customWidth="1"/>
    <col min="10276" max="10493" width="11.44140625" style="95"/>
    <col min="10494" max="10494" width="23.6640625" style="95" customWidth="1"/>
    <col min="10495" max="10495" width="16.5546875" style="95" customWidth="1"/>
    <col min="10496" max="10496" width="15.44140625" style="95" customWidth="1"/>
    <col min="10497" max="10497" width="10.6640625" style="95" customWidth="1"/>
    <col min="10498" max="10498" width="15" style="95" customWidth="1"/>
    <col min="10499" max="10499" width="10.6640625" style="95" customWidth="1"/>
    <col min="10500" max="10531" width="13.6640625" style="95" customWidth="1"/>
    <col min="10532" max="10749" width="11.44140625" style="95"/>
    <col min="10750" max="10750" width="23.6640625" style="95" customWidth="1"/>
    <col min="10751" max="10751" width="16.5546875" style="95" customWidth="1"/>
    <col min="10752" max="10752" width="15.44140625" style="95" customWidth="1"/>
    <col min="10753" max="10753" width="10.6640625" style="95" customWidth="1"/>
    <col min="10754" max="10754" width="15" style="95" customWidth="1"/>
    <col min="10755" max="10755" width="10.6640625" style="95" customWidth="1"/>
    <col min="10756" max="10787" width="13.6640625" style="95" customWidth="1"/>
    <col min="10788" max="11005" width="11.44140625" style="95"/>
    <col min="11006" max="11006" width="23.6640625" style="95" customWidth="1"/>
    <col min="11007" max="11007" width="16.5546875" style="95" customWidth="1"/>
    <col min="11008" max="11008" width="15.44140625" style="95" customWidth="1"/>
    <col min="11009" max="11009" width="10.6640625" style="95" customWidth="1"/>
    <col min="11010" max="11010" width="15" style="95" customWidth="1"/>
    <col min="11011" max="11011" width="10.6640625" style="95" customWidth="1"/>
    <col min="11012" max="11043" width="13.6640625" style="95" customWidth="1"/>
    <col min="11044" max="11261" width="11.44140625" style="95"/>
    <col min="11262" max="11262" width="23.6640625" style="95" customWidth="1"/>
    <col min="11263" max="11263" width="16.5546875" style="95" customWidth="1"/>
    <col min="11264" max="11264" width="15.44140625" style="95" customWidth="1"/>
    <col min="11265" max="11265" width="10.6640625" style="95" customWidth="1"/>
    <col min="11266" max="11266" width="15" style="95" customWidth="1"/>
    <col min="11267" max="11267" width="10.6640625" style="95" customWidth="1"/>
    <col min="11268" max="11299" width="13.6640625" style="95" customWidth="1"/>
    <col min="11300" max="11517" width="11.44140625" style="95"/>
    <col min="11518" max="11518" width="23.6640625" style="95" customWidth="1"/>
    <col min="11519" max="11519" width="16.5546875" style="95" customWidth="1"/>
    <col min="11520" max="11520" width="15.44140625" style="95" customWidth="1"/>
    <col min="11521" max="11521" width="10.6640625" style="95" customWidth="1"/>
    <col min="11522" max="11522" width="15" style="95" customWidth="1"/>
    <col min="11523" max="11523" width="10.6640625" style="95" customWidth="1"/>
    <col min="11524" max="11555" width="13.6640625" style="95" customWidth="1"/>
    <col min="11556" max="11773" width="11.44140625" style="95"/>
    <col min="11774" max="11774" width="23.6640625" style="95" customWidth="1"/>
    <col min="11775" max="11775" width="16.5546875" style="95" customWidth="1"/>
    <col min="11776" max="11776" width="15.44140625" style="95" customWidth="1"/>
    <col min="11777" max="11777" width="10.6640625" style="95" customWidth="1"/>
    <col min="11778" max="11778" width="15" style="95" customWidth="1"/>
    <col min="11779" max="11779" width="10.6640625" style="95" customWidth="1"/>
    <col min="11780" max="11811" width="13.6640625" style="95" customWidth="1"/>
    <col min="11812" max="12029" width="11.44140625" style="95"/>
    <col min="12030" max="12030" width="23.6640625" style="95" customWidth="1"/>
    <col min="12031" max="12031" width="16.5546875" style="95" customWidth="1"/>
    <col min="12032" max="12032" width="15.44140625" style="95" customWidth="1"/>
    <col min="12033" max="12033" width="10.6640625" style="95" customWidth="1"/>
    <col min="12034" max="12034" width="15" style="95" customWidth="1"/>
    <col min="12035" max="12035" width="10.6640625" style="95" customWidth="1"/>
    <col min="12036" max="12067" width="13.6640625" style="95" customWidth="1"/>
    <col min="12068" max="12285" width="11.44140625" style="95"/>
    <col min="12286" max="12286" width="23.6640625" style="95" customWidth="1"/>
    <col min="12287" max="12287" width="16.5546875" style="95" customWidth="1"/>
    <col min="12288" max="12288" width="15.44140625" style="95" customWidth="1"/>
    <col min="12289" max="12289" width="10.6640625" style="95" customWidth="1"/>
    <col min="12290" max="12290" width="15" style="95" customWidth="1"/>
    <col min="12291" max="12291" width="10.6640625" style="95" customWidth="1"/>
    <col min="12292" max="12323" width="13.6640625" style="95" customWidth="1"/>
    <col min="12324" max="12541" width="11.44140625" style="95"/>
    <col min="12542" max="12542" width="23.6640625" style="95" customWidth="1"/>
    <col min="12543" max="12543" width="16.5546875" style="95" customWidth="1"/>
    <col min="12544" max="12544" width="15.44140625" style="95" customWidth="1"/>
    <col min="12545" max="12545" width="10.6640625" style="95" customWidth="1"/>
    <col min="12546" max="12546" width="15" style="95" customWidth="1"/>
    <col min="12547" max="12547" width="10.6640625" style="95" customWidth="1"/>
    <col min="12548" max="12579" width="13.6640625" style="95" customWidth="1"/>
    <col min="12580" max="12797" width="11.44140625" style="95"/>
    <col min="12798" max="12798" width="23.6640625" style="95" customWidth="1"/>
    <col min="12799" max="12799" width="16.5546875" style="95" customWidth="1"/>
    <col min="12800" max="12800" width="15.44140625" style="95" customWidth="1"/>
    <col min="12801" max="12801" width="10.6640625" style="95" customWidth="1"/>
    <col min="12802" max="12802" width="15" style="95" customWidth="1"/>
    <col min="12803" max="12803" width="10.6640625" style="95" customWidth="1"/>
    <col min="12804" max="12835" width="13.6640625" style="95" customWidth="1"/>
    <col min="12836" max="13053" width="11.44140625" style="95"/>
    <col min="13054" max="13054" width="23.6640625" style="95" customWidth="1"/>
    <col min="13055" max="13055" width="16.5546875" style="95" customWidth="1"/>
    <col min="13056" max="13056" width="15.44140625" style="95" customWidth="1"/>
    <col min="13057" max="13057" width="10.6640625" style="95" customWidth="1"/>
    <col min="13058" max="13058" width="15" style="95" customWidth="1"/>
    <col min="13059" max="13059" width="10.6640625" style="95" customWidth="1"/>
    <col min="13060" max="13091" width="13.6640625" style="95" customWidth="1"/>
    <col min="13092" max="13309" width="11.44140625" style="95"/>
    <col min="13310" max="13310" width="23.6640625" style="95" customWidth="1"/>
    <col min="13311" max="13311" width="16.5546875" style="95" customWidth="1"/>
    <col min="13312" max="13312" width="15.44140625" style="95" customWidth="1"/>
    <col min="13313" max="13313" width="10.6640625" style="95" customWidth="1"/>
    <col min="13314" max="13314" width="15" style="95" customWidth="1"/>
    <col min="13315" max="13315" width="10.6640625" style="95" customWidth="1"/>
    <col min="13316" max="13347" width="13.6640625" style="95" customWidth="1"/>
    <col min="13348" max="13565" width="11.44140625" style="95"/>
    <col min="13566" max="13566" width="23.6640625" style="95" customWidth="1"/>
    <col min="13567" max="13567" width="16.5546875" style="95" customWidth="1"/>
    <col min="13568" max="13568" width="15.44140625" style="95" customWidth="1"/>
    <col min="13569" max="13569" width="10.6640625" style="95" customWidth="1"/>
    <col min="13570" max="13570" width="15" style="95" customWidth="1"/>
    <col min="13571" max="13571" width="10.6640625" style="95" customWidth="1"/>
    <col min="13572" max="13603" width="13.6640625" style="95" customWidth="1"/>
    <col min="13604" max="13821" width="11.44140625" style="95"/>
    <col min="13822" max="13822" width="23.6640625" style="95" customWidth="1"/>
    <col min="13823" max="13823" width="16.5546875" style="95" customWidth="1"/>
    <col min="13824" max="13824" width="15.44140625" style="95" customWidth="1"/>
    <col min="13825" max="13825" width="10.6640625" style="95" customWidth="1"/>
    <col min="13826" max="13826" width="15" style="95" customWidth="1"/>
    <col min="13827" max="13827" width="10.6640625" style="95" customWidth="1"/>
    <col min="13828" max="13859" width="13.6640625" style="95" customWidth="1"/>
    <col min="13860" max="14077" width="11.44140625" style="95"/>
    <col min="14078" max="14078" width="23.6640625" style="95" customWidth="1"/>
    <col min="14079" max="14079" width="16.5546875" style="95" customWidth="1"/>
    <col min="14080" max="14080" width="15.44140625" style="95" customWidth="1"/>
    <col min="14081" max="14081" width="10.6640625" style="95" customWidth="1"/>
    <col min="14082" max="14082" width="15" style="95" customWidth="1"/>
    <col min="14083" max="14083" width="10.6640625" style="95" customWidth="1"/>
    <col min="14084" max="14115" width="13.6640625" style="95" customWidth="1"/>
    <col min="14116" max="14333" width="11.44140625" style="95"/>
    <col min="14334" max="14334" width="23.6640625" style="95" customWidth="1"/>
    <col min="14335" max="14335" width="16.5546875" style="95" customWidth="1"/>
    <col min="14336" max="14336" width="15.44140625" style="95" customWidth="1"/>
    <col min="14337" max="14337" width="10.6640625" style="95" customWidth="1"/>
    <col min="14338" max="14338" width="15" style="95" customWidth="1"/>
    <col min="14339" max="14339" width="10.6640625" style="95" customWidth="1"/>
    <col min="14340" max="14371" width="13.6640625" style="95" customWidth="1"/>
    <col min="14372" max="14589" width="11.44140625" style="95"/>
    <col min="14590" max="14590" width="23.6640625" style="95" customWidth="1"/>
    <col min="14591" max="14591" width="16.5546875" style="95" customWidth="1"/>
    <col min="14592" max="14592" width="15.44140625" style="95" customWidth="1"/>
    <col min="14593" max="14593" width="10.6640625" style="95" customWidth="1"/>
    <col min="14594" max="14594" width="15" style="95" customWidth="1"/>
    <col min="14595" max="14595" width="10.6640625" style="95" customWidth="1"/>
    <col min="14596" max="14627" width="13.6640625" style="95" customWidth="1"/>
    <col min="14628" max="14845" width="11.44140625" style="95"/>
    <col min="14846" max="14846" width="23.6640625" style="95" customWidth="1"/>
    <col min="14847" max="14847" width="16.5546875" style="95" customWidth="1"/>
    <col min="14848" max="14848" width="15.44140625" style="95" customWidth="1"/>
    <col min="14849" max="14849" width="10.6640625" style="95" customWidth="1"/>
    <col min="14850" max="14850" width="15" style="95" customWidth="1"/>
    <col min="14851" max="14851" width="10.6640625" style="95" customWidth="1"/>
    <col min="14852" max="14883" width="13.6640625" style="95" customWidth="1"/>
    <col min="14884" max="15101" width="11.44140625" style="95"/>
    <col min="15102" max="15102" width="23.6640625" style="95" customWidth="1"/>
    <col min="15103" max="15103" width="16.5546875" style="95" customWidth="1"/>
    <col min="15104" max="15104" width="15.44140625" style="95" customWidth="1"/>
    <col min="15105" max="15105" width="10.6640625" style="95" customWidth="1"/>
    <col min="15106" max="15106" width="15" style="95" customWidth="1"/>
    <col min="15107" max="15107" width="10.6640625" style="95" customWidth="1"/>
    <col min="15108" max="15139" width="13.6640625" style="95" customWidth="1"/>
    <col min="15140" max="15357" width="11.44140625" style="95"/>
    <col min="15358" max="15358" width="23.6640625" style="95" customWidth="1"/>
    <col min="15359" max="15359" width="16.5546875" style="95" customWidth="1"/>
    <col min="15360" max="15360" width="15.44140625" style="95" customWidth="1"/>
    <col min="15361" max="15361" width="10.6640625" style="95" customWidth="1"/>
    <col min="15362" max="15362" width="15" style="95" customWidth="1"/>
    <col min="15363" max="15363" width="10.6640625" style="95" customWidth="1"/>
    <col min="15364" max="15395" width="13.6640625" style="95" customWidth="1"/>
    <col min="15396" max="15613" width="11.44140625" style="95"/>
    <col min="15614" max="15614" width="23.6640625" style="95" customWidth="1"/>
    <col min="15615" max="15615" width="16.5546875" style="95" customWidth="1"/>
    <col min="15616" max="15616" width="15.44140625" style="95" customWidth="1"/>
    <col min="15617" max="15617" width="10.6640625" style="95" customWidth="1"/>
    <col min="15618" max="15618" width="15" style="95" customWidth="1"/>
    <col min="15619" max="15619" width="10.6640625" style="95" customWidth="1"/>
    <col min="15620" max="15651" width="13.6640625" style="95" customWidth="1"/>
    <col min="15652" max="15869" width="11.44140625" style="95"/>
    <col min="15870" max="15870" width="23.6640625" style="95" customWidth="1"/>
    <col min="15871" max="15871" width="16.5546875" style="95" customWidth="1"/>
    <col min="15872" max="15872" width="15.44140625" style="95" customWidth="1"/>
    <col min="15873" max="15873" width="10.6640625" style="95" customWidth="1"/>
    <col min="15874" max="15874" width="15" style="95" customWidth="1"/>
    <col min="15875" max="15875" width="10.6640625" style="95" customWidth="1"/>
    <col min="15876" max="15907" width="13.6640625" style="95" customWidth="1"/>
    <col min="15908" max="16125" width="11.44140625" style="95"/>
    <col min="16126" max="16126" width="23.6640625" style="95" customWidth="1"/>
    <col min="16127" max="16127" width="16.5546875" style="95" customWidth="1"/>
    <col min="16128" max="16128" width="15.44140625" style="95" customWidth="1"/>
    <col min="16129" max="16129" width="10.6640625" style="95" customWidth="1"/>
    <col min="16130" max="16130" width="15" style="95" customWidth="1"/>
    <col min="16131" max="16131" width="10.6640625" style="95" customWidth="1"/>
    <col min="16132" max="16163" width="13.6640625" style="95" customWidth="1"/>
    <col min="16164" max="16384" width="11.44140625" style="95"/>
  </cols>
  <sheetData>
    <row r="1" spans="1:8" customFormat="1" ht="20.25" customHeight="1" x14ac:dyDescent="0.3">
      <c r="A1" s="510" t="s">
        <v>379</v>
      </c>
      <c r="B1" s="510"/>
      <c r="C1" s="510"/>
      <c r="D1" s="322"/>
      <c r="E1" s="322"/>
      <c r="F1" s="102"/>
    </row>
    <row r="2" spans="1:8" customFormat="1" ht="30.6" customHeight="1" x14ac:dyDescent="0.25">
      <c r="A2" s="510"/>
      <c r="B2" s="510"/>
      <c r="C2" s="510"/>
      <c r="D2" s="322"/>
      <c r="E2" s="322"/>
    </row>
    <row r="3" spans="1:8" s="130" customFormat="1" ht="3.9" customHeight="1" x14ac:dyDescent="0.3">
      <c r="A3" s="202"/>
      <c r="B3" s="202"/>
      <c r="C3" s="202"/>
      <c r="D3" s="102"/>
    </row>
    <row r="4" spans="1:8" ht="17.399999999999999" x14ac:dyDescent="0.25">
      <c r="A4" s="325" t="s">
        <v>485</v>
      </c>
      <c r="B4" s="157"/>
      <c r="C4" s="157"/>
      <c r="D4" s="202"/>
    </row>
    <row r="5" spans="1:8" ht="15.6" x14ac:dyDescent="0.25">
      <c r="A5" s="157" t="s">
        <v>336</v>
      </c>
      <c r="B5" s="157"/>
      <c r="C5" s="157"/>
      <c r="D5" s="202"/>
    </row>
    <row r="6" spans="1:8" ht="6" customHeight="1" thickBot="1" x14ac:dyDescent="0.3">
      <c r="A6" s="511"/>
      <c r="B6" s="511"/>
      <c r="C6" s="511"/>
      <c r="D6" s="202"/>
    </row>
    <row r="7" spans="1:8" ht="53.1" customHeight="1" thickBot="1" x14ac:dyDescent="0.3">
      <c r="A7" s="149" t="s">
        <v>3</v>
      </c>
      <c r="B7" s="149" t="s">
        <v>200</v>
      </c>
      <c r="C7" s="149" t="s">
        <v>368</v>
      </c>
    </row>
    <row r="8" spans="1:8" ht="17.100000000000001" customHeight="1" x14ac:dyDescent="0.25">
      <c r="A8" s="398"/>
      <c r="B8" s="194" t="s">
        <v>4</v>
      </c>
      <c r="C8" s="194" t="s">
        <v>23</v>
      </c>
    </row>
    <row r="9" spans="1:8" ht="21.9" customHeight="1" x14ac:dyDescent="0.25">
      <c r="A9" s="195" t="s">
        <v>6</v>
      </c>
      <c r="B9" s="196">
        <v>41575059</v>
      </c>
      <c r="C9" s="197">
        <v>19.293507694915164</v>
      </c>
      <c r="G9" s="343"/>
      <c r="H9" s="343"/>
    </row>
    <row r="10" spans="1:8" ht="21.9" customHeight="1" x14ac:dyDescent="0.25">
      <c r="A10" s="195" t="s">
        <v>7</v>
      </c>
      <c r="B10" s="196">
        <v>17851899</v>
      </c>
      <c r="C10" s="197">
        <v>8.284432037134291</v>
      </c>
      <c r="G10" s="343"/>
      <c r="H10" s="343"/>
    </row>
    <row r="11" spans="1:8" ht="21.9" customHeight="1" x14ac:dyDescent="0.25">
      <c r="A11" s="195" t="s">
        <v>8</v>
      </c>
      <c r="B11" s="196">
        <v>34368758</v>
      </c>
      <c r="C11" s="197">
        <v>15.949319445047019</v>
      </c>
      <c r="G11" s="343"/>
      <c r="H11" s="343"/>
    </row>
    <row r="12" spans="1:8" ht="21.9" customHeight="1" x14ac:dyDescent="0.25">
      <c r="A12" s="195" t="s">
        <v>9</v>
      </c>
      <c r="B12" s="196">
        <v>9461783</v>
      </c>
      <c r="C12" s="197">
        <v>4.3908773074288954</v>
      </c>
      <c r="G12" s="343"/>
      <c r="H12" s="343"/>
    </row>
    <row r="13" spans="1:8" ht="21.9" customHeight="1" x14ac:dyDescent="0.25">
      <c r="A13" s="198" t="s">
        <v>10</v>
      </c>
      <c r="B13" s="196">
        <v>3718116</v>
      </c>
      <c r="C13" s="197">
        <v>1.7254455286903427</v>
      </c>
      <c r="G13" s="343"/>
      <c r="H13" s="343"/>
    </row>
    <row r="14" spans="1:8" ht="21.9" customHeight="1" x14ac:dyDescent="0.25">
      <c r="A14" s="198" t="s">
        <v>11</v>
      </c>
      <c r="B14" s="196">
        <v>1520223</v>
      </c>
      <c r="C14" s="197">
        <v>0.70548147985759957</v>
      </c>
      <c r="G14" s="343"/>
      <c r="H14" s="343"/>
    </row>
    <row r="15" spans="1:8" ht="21.9" customHeight="1" x14ac:dyDescent="0.25">
      <c r="A15" s="195" t="s">
        <v>12</v>
      </c>
      <c r="B15" s="196">
        <v>7776713</v>
      </c>
      <c r="C15" s="197">
        <v>3.6088961919848819</v>
      </c>
      <c r="G15" s="343"/>
      <c r="H15" s="343"/>
    </row>
    <row r="16" spans="1:8" ht="21.9" customHeight="1" x14ac:dyDescent="0.25">
      <c r="A16" s="162" t="s">
        <v>13</v>
      </c>
      <c r="B16" s="196">
        <v>23065245</v>
      </c>
      <c r="C16" s="197">
        <v>10.703760682398634</v>
      </c>
      <c r="G16" s="343"/>
      <c r="H16" s="343"/>
    </row>
    <row r="17" spans="1:8" ht="21.9" customHeight="1" x14ac:dyDescent="0.25">
      <c r="A17" s="195" t="s">
        <v>14</v>
      </c>
      <c r="B17" s="196">
        <v>9710412</v>
      </c>
      <c r="C17" s="197">
        <v>4.5062571923901906</v>
      </c>
      <c r="G17" s="343"/>
      <c r="H17" s="343"/>
    </row>
    <row r="18" spans="1:8" ht="21.9" customHeight="1" x14ac:dyDescent="0.25">
      <c r="A18" s="195" t="s">
        <v>15</v>
      </c>
      <c r="B18" s="196">
        <v>10214751</v>
      </c>
      <c r="C18" s="197">
        <v>4.7403030028205695</v>
      </c>
      <c r="G18" s="343"/>
      <c r="H18" s="343"/>
    </row>
    <row r="19" spans="1:8" ht="21.9" customHeight="1" x14ac:dyDescent="0.25">
      <c r="A19" s="195" t="s">
        <v>16</v>
      </c>
      <c r="B19" s="196">
        <v>7974576</v>
      </c>
      <c r="C19" s="197">
        <v>3.7007173800928528</v>
      </c>
      <c r="G19" s="343"/>
      <c r="H19" s="343"/>
    </row>
    <row r="20" spans="1:8" ht="21.9" customHeight="1" x14ac:dyDescent="0.25">
      <c r="A20" s="195" t="s">
        <v>17</v>
      </c>
      <c r="B20" s="196">
        <v>4331832</v>
      </c>
      <c r="C20" s="197">
        <v>2.0102493185897763</v>
      </c>
      <c r="G20" s="343"/>
      <c r="H20" s="343"/>
    </row>
    <row r="21" spans="1:8" ht="21.9" customHeight="1" x14ac:dyDescent="0.25">
      <c r="A21" s="198" t="s">
        <v>18</v>
      </c>
      <c r="B21" s="196">
        <v>5239072</v>
      </c>
      <c r="C21" s="197">
        <v>2.431267167804009</v>
      </c>
      <c r="G21" s="343"/>
      <c r="H21" s="343"/>
    </row>
    <row r="22" spans="1:8" ht="21.9" customHeight="1" x14ac:dyDescent="0.25">
      <c r="A22" s="195" t="s">
        <v>19</v>
      </c>
      <c r="B22" s="196">
        <v>25851011</v>
      </c>
      <c r="C22" s="197">
        <v>11.996535703048227</v>
      </c>
      <c r="G22" s="343"/>
      <c r="H22" s="343"/>
    </row>
    <row r="23" spans="1:8" ht="21.9" customHeight="1" x14ac:dyDescent="0.25">
      <c r="A23" s="195" t="s">
        <v>20</v>
      </c>
      <c r="B23" s="196">
        <v>12406817</v>
      </c>
      <c r="C23" s="197">
        <v>5.757562947990146</v>
      </c>
      <c r="G23" s="343"/>
      <c r="H23" s="343"/>
    </row>
    <row r="24" spans="1:8" ht="21.9" customHeight="1" x14ac:dyDescent="0.25">
      <c r="A24" s="410" t="s">
        <v>201</v>
      </c>
      <c r="B24" s="199">
        <f>SUM(B9:B23)</f>
        <v>215066267</v>
      </c>
      <c r="C24" s="200">
        <f>SUM(C9:C23)</f>
        <v>99.804613080192595</v>
      </c>
      <c r="G24" s="343"/>
      <c r="H24" s="343"/>
    </row>
    <row r="25" spans="1:8" ht="21.9" customHeight="1" x14ac:dyDescent="0.25">
      <c r="A25" s="410" t="s">
        <v>202</v>
      </c>
      <c r="B25" s="318">
        <v>421034</v>
      </c>
      <c r="C25" s="363">
        <v>0.19538691980739969</v>
      </c>
      <c r="G25" s="343"/>
      <c r="H25" s="343"/>
    </row>
    <row r="26" spans="1:8" ht="21.9" customHeight="1" x14ac:dyDescent="0.25">
      <c r="A26" s="410" t="s">
        <v>69</v>
      </c>
      <c r="B26" s="199">
        <f>B24+B25</f>
        <v>215487301</v>
      </c>
      <c r="C26" s="200">
        <f>C24+C25</f>
        <v>100</v>
      </c>
      <c r="G26" s="343"/>
      <c r="H26" s="343"/>
    </row>
    <row r="27" spans="1:8" ht="30.75" customHeight="1" x14ac:dyDescent="0.25">
      <c r="A27" s="561"/>
      <c r="B27" s="561"/>
      <c r="C27" s="561"/>
    </row>
    <row r="28" spans="1:8" x14ac:dyDescent="0.25">
      <c r="A28" s="96"/>
      <c r="B28" s="96"/>
      <c r="C28" s="97"/>
    </row>
  </sheetData>
  <sheetProtection algorithmName="SHA-512" hashValue="15RN9rbFYs9EgqqkVtBg5bngkcYpwtHO108N4w4GYS0Wub109oaNl6qZZm1Tf2elWvRiJaikbDPM6jWjuHp5Pw==" saltValue="avD7Lp5D8vGX2cVDQXq/Kg==" spinCount="100000" sheet="1" objects="1" scenarios="1"/>
  <mergeCells count="3">
    <mergeCell ref="A27:C27"/>
    <mergeCell ref="A6:C6"/>
    <mergeCell ref="A1:C2"/>
  </mergeCells>
  <printOptions horizontalCentered="1" verticalCentered="1"/>
  <pageMargins left="0.78740157480314965" right="0.51181102362204722" top="0.39370078740157483" bottom="0.51181102362204722" header="0" footer="0"/>
  <pageSetup paperSize="9" scale="88" orientation="landscape" r:id="rId1"/>
  <headerFooter alignWithMargins="0"/>
  <ignoredErrors>
    <ignoredError sqref="B8:C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N71"/>
  <sheetViews>
    <sheetView showGridLines="0" zoomScaleNormal="100" workbookViewId="0">
      <pane ySplit="8" topLeftCell="A9" activePane="bottomLeft" state="frozen"/>
      <selection activeCell="A4" sqref="A4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6.6640625" customWidth="1"/>
    <col min="7" max="7" width="5.109375" customWidth="1"/>
    <col min="8" max="8" width="11.44140625" customWidth="1"/>
  </cols>
  <sheetData>
    <row r="1" spans="1:14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4" ht="30.6" customHeight="1" x14ac:dyDescent="0.25">
      <c r="A2" s="510"/>
      <c r="B2" s="510"/>
      <c r="C2" s="510"/>
      <c r="D2" s="510"/>
      <c r="E2" s="510"/>
    </row>
    <row r="3" spans="1:14" ht="6" customHeight="1" x14ac:dyDescent="0.25"/>
    <row r="4" spans="1:14" ht="15.9" customHeight="1" x14ac:dyDescent="0.25">
      <c r="A4" s="325" t="s">
        <v>472</v>
      </c>
      <c r="B4" s="157"/>
      <c r="C4" s="157"/>
      <c r="D4" s="157"/>
      <c r="E4" s="157"/>
      <c r="G4" s="202"/>
      <c r="L4" s="106"/>
      <c r="M4" s="106"/>
    </row>
    <row r="5" spans="1:14" ht="15.9" customHeight="1" x14ac:dyDescent="0.25">
      <c r="A5" s="157" t="s">
        <v>473</v>
      </c>
      <c r="B5" s="157"/>
      <c r="C5" s="157"/>
      <c r="D5" s="157"/>
      <c r="E5" s="157"/>
      <c r="G5" s="202"/>
    </row>
    <row r="6" spans="1:14" ht="15.9" customHeight="1" thickBot="1" x14ac:dyDescent="0.3">
      <c r="A6" s="316" t="s">
        <v>2</v>
      </c>
      <c r="B6" s="316"/>
      <c r="C6" s="316"/>
      <c r="D6" s="316"/>
      <c r="E6" s="316"/>
      <c r="G6" s="321"/>
    </row>
    <row r="7" spans="1:14" ht="62.1" customHeight="1" thickBot="1" x14ac:dyDescent="0.3">
      <c r="A7" s="315" t="s">
        <v>41</v>
      </c>
      <c r="B7" s="149" t="s">
        <v>89</v>
      </c>
      <c r="C7" s="149" t="s">
        <v>90</v>
      </c>
      <c r="D7" s="149" t="s">
        <v>91</v>
      </c>
      <c r="E7" s="149" t="s">
        <v>69</v>
      </c>
      <c r="F7" s="104"/>
    </row>
    <row r="8" spans="1:14" ht="17.100000000000001" customHeight="1" x14ac:dyDescent="0.25">
      <c r="A8" s="395"/>
      <c r="B8" s="160" t="s">
        <v>4</v>
      </c>
      <c r="C8" s="161" t="s">
        <v>23</v>
      </c>
      <c r="D8" s="161" t="s">
        <v>5</v>
      </c>
      <c r="E8" s="161" t="s">
        <v>92</v>
      </c>
      <c r="F8" s="33"/>
      <c r="K8" s="339"/>
      <c r="L8" s="339"/>
      <c r="M8" s="339"/>
      <c r="N8" s="339"/>
    </row>
    <row r="9" spans="1:14" ht="21.9" customHeight="1" x14ac:dyDescent="0.25">
      <c r="A9" s="162" t="s">
        <v>6</v>
      </c>
      <c r="B9" s="137">
        <v>8051132.4355300004</v>
      </c>
      <c r="C9" s="137">
        <v>428696.96083</v>
      </c>
      <c r="D9" s="137">
        <v>172487.66840000002</v>
      </c>
      <c r="E9" s="137">
        <f>SUM(B9:D9)</f>
        <v>8652317.0647600014</v>
      </c>
      <c r="F9" s="36"/>
      <c r="G9" s="49"/>
      <c r="K9" s="49"/>
      <c r="L9" s="49"/>
      <c r="M9" s="49"/>
      <c r="N9" s="49"/>
    </row>
    <row r="10" spans="1:14" ht="21.9" customHeight="1" x14ac:dyDescent="0.25">
      <c r="A10" s="162" t="s">
        <v>7</v>
      </c>
      <c r="B10" s="137">
        <v>1823156.11571</v>
      </c>
      <c r="C10" s="137">
        <v>96439.423180000013</v>
      </c>
      <c r="D10" s="137">
        <v>31915.05341</v>
      </c>
      <c r="E10" s="137">
        <f t="shared" ref="E10:E23" si="0">SUM(B10:D10)</f>
        <v>1951510.5922999999</v>
      </c>
      <c r="F10" s="36"/>
      <c r="G10" s="49"/>
      <c r="H10" s="101"/>
      <c r="K10" s="49"/>
      <c r="L10" s="49"/>
      <c r="M10" s="49"/>
      <c r="N10" s="49"/>
    </row>
    <row r="11" spans="1:14" ht="21.9" customHeight="1" x14ac:dyDescent="0.25">
      <c r="A11" s="162" t="s">
        <v>8</v>
      </c>
      <c r="B11" s="137">
        <v>4321698.0175299998</v>
      </c>
      <c r="C11" s="137">
        <v>268545.76923000003</v>
      </c>
      <c r="D11" s="137">
        <v>89687.259189999997</v>
      </c>
      <c r="E11" s="137">
        <f t="shared" si="0"/>
        <v>4679931.0459499992</v>
      </c>
      <c r="F11" s="36"/>
      <c r="G11" s="49"/>
      <c r="K11" s="49"/>
      <c r="L11" s="49"/>
      <c r="M11" s="49"/>
      <c r="N11" s="49"/>
    </row>
    <row r="12" spans="1:14" ht="21.9" customHeight="1" x14ac:dyDescent="0.25">
      <c r="A12" s="162" t="s">
        <v>9</v>
      </c>
      <c r="B12" s="137">
        <v>840365.37936000002</v>
      </c>
      <c r="C12" s="137">
        <v>44290.828840000002</v>
      </c>
      <c r="D12" s="137">
        <v>12954.00057</v>
      </c>
      <c r="E12" s="137">
        <f t="shared" si="0"/>
        <v>897610.20877000003</v>
      </c>
      <c r="F12" s="36"/>
      <c r="G12" s="49"/>
      <c r="H12" s="509"/>
      <c r="K12" s="49"/>
      <c r="L12" s="49"/>
      <c r="M12" s="49"/>
      <c r="N12" s="49"/>
    </row>
    <row r="13" spans="1:14" ht="21.9" customHeight="1" x14ac:dyDescent="0.25">
      <c r="A13" s="162" t="s">
        <v>10</v>
      </c>
      <c r="B13" s="137">
        <v>441464.64166999998</v>
      </c>
      <c r="C13" s="137">
        <v>24136.743120000003</v>
      </c>
      <c r="D13" s="137">
        <v>6841.5689900000016</v>
      </c>
      <c r="E13" s="137">
        <f t="shared" si="0"/>
        <v>472442.95377999998</v>
      </c>
      <c r="F13" s="36"/>
      <c r="G13" s="49"/>
      <c r="H13" s="509"/>
      <c r="K13" s="49"/>
      <c r="L13" s="49"/>
      <c r="M13" s="49"/>
      <c r="N13" s="49"/>
    </row>
    <row r="14" spans="1:14" ht="21.9" customHeight="1" x14ac:dyDescent="0.25">
      <c r="A14" s="162" t="s">
        <v>11</v>
      </c>
      <c r="B14" s="137">
        <v>256701.15949000002</v>
      </c>
      <c r="C14" s="137">
        <v>14552.88711</v>
      </c>
      <c r="D14" s="137">
        <v>5330.4897199999996</v>
      </c>
      <c r="E14" s="137">
        <f t="shared" si="0"/>
        <v>276584.53632000001</v>
      </c>
      <c r="F14" s="36"/>
      <c r="G14" s="49"/>
      <c r="K14" s="49"/>
      <c r="L14" s="49"/>
      <c r="M14" s="49"/>
      <c r="N14" s="49"/>
    </row>
    <row r="15" spans="1:14" ht="21.9" customHeight="1" x14ac:dyDescent="0.25">
      <c r="A15" s="162" t="s">
        <v>12</v>
      </c>
      <c r="B15" s="137">
        <v>800919.50348000007</v>
      </c>
      <c r="C15" s="137">
        <v>43934.039320000003</v>
      </c>
      <c r="D15" s="137">
        <v>17543.803989999997</v>
      </c>
      <c r="E15" s="137">
        <f t="shared" si="0"/>
        <v>862397.3467900001</v>
      </c>
      <c r="F15" s="36"/>
      <c r="G15" s="49"/>
      <c r="K15" s="49"/>
      <c r="L15" s="49"/>
      <c r="M15" s="49"/>
      <c r="N15" s="49"/>
    </row>
    <row r="16" spans="1:14" ht="21.9" customHeight="1" x14ac:dyDescent="0.25">
      <c r="A16" s="162" t="s">
        <v>13</v>
      </c>
      <c r="B16" s="137">
        <v>3298249.16016</v>
      </c>
      <c r="C16" s="137">
        <v>191850.42433000001</v>
      </c>
      <c r="D16" s="137">
        <v>73027.77423000001</v>
      </c>
      <c r="E16" s="137">
        <f t="shared" si="0"/>
        <v>3563127.3587199999</v>
      </c>
      <c r="F16" s="36"/>
      <c r="G16" s="49"/>
      <c r="K16" s="49"/>
      <c r="L16" s="49"/>
      <c r="M16" s="49"/>
      <c r="N16" s="49"/>
    </row>
    <row r="17" spans="1:14" ht="21.9" customHeight="1" x14ac:dyDescent="0.25">
      <c r="A17" s="162" t="s">
        <v>14</v>
      </c>
      <c r="B17" s="137">
        <v>1127722.9447699999</v>
      </c>
      <c r="C17" s="137">
        <v>56967.573400000001</v>
      </c>
      <c r="D17" s="137">
        <v>18583.029740000002</v>
      </c>
      <c r="E17" s="137">
        <f t="shared" si="0"/>
        <v>1203273.54791</v>
      </c>
      <c r="F17" s="36"/>
      <c r="G17" s="49"/>
      <c r="K17" s="49"/>
      <c r="L17" s="49"/>
      <c r="M17" s="49"/>
      <c r="N17" s="49"/>
    </row>
    <row r="18" spans="1:14" ht="21.9" customHeight="1" x14ac:dyDescent="0.25">
      <c r="A18" s="162" t="s">
        <v>15</v>
      </c>
      <c r="B18" s="137">
        <v>1053758.56225</v>
      </c>
      <c r="C18" s="137">
        <v>69851.089560000008</v>
      </c>
      <c r="D18" s="137">
        <v>21751.959669999997</v>
      </c>
      <c r="E18" s="137">
        <f t="shared" si="0"/>
        <v>1145361.61148</v>
      </c>
      <c r="F18" s="36"/>
      <c r="G18" s="49"/>
      <c r="K18" s="49"/>
      <c r="L18" s="49"/>
      <c r="M18" s="49"/>
      <c r="N18" s="49"/>
    </row>
    <row r="19" spans="1:14" ht="21.9" customHeight="1" x14ac:dyDescent="0.25">
      <c r="A19" s="162" t="s">
        <v>16</v>
      </c>
      <c r="B19" s="137">
        <v>1160403.85375</v>
      </c>
      <c r="C19" s="137">
        <v>72135.033079999994</v>
      </c>
      <c r="D19" s="137">
        <v>27289.111149999997</v>
      </c>
      <c r="E19" s="137">
        <f t="shared" si="0"/>
        <v>1259827.99798</v>
      </c>
      <c r="F19" s="36"/>
      <c r="G19" s="49"/>
      <c r="K19" s="49"/>
      <c r="L19" s="49"/>
      <c r="M19" s="49"/>
      <c r="N19" s="49"/>
    </row>
    <row r="20" spans="1:14" ht="21.9" customHeight="1" x14ac:dyDescent="0.25">
      <c r="A20" s="162" t="s">
        <v>17</v>
      </c>
      <c r="B20" s="137">
        <v>506610.93601999996</v>
      </c>
      <c r="C20" s="137">
        <v>31834.335230000001</v>
      </c>
      <c r="D20" s="137">
        <v>9258.6561299999994</v>
      </c>
      <c r="E20" s="137">
        <f t="shared" si="0"/>
        <v>547703.92738000001</v>
      </c>
      <c r="F20" s="36"/>
      <c r="G20" s="49"/>
      <c r="K20" s="49"/>
      <c r="L20" s="49"/>
      <c r="M20" s="49"/>
      <c r="N20" s="49"/>
    </row>
    <row r="21" spans="1:14" ht="21.9" customHeight="1" x14ac:dyDescent="0.25">
      <c r="A21" s="162" t="s">
        <v>18</v>
      </c>
      <c r="B21" s="137">
        <v>962067.77376000001</v>
      </c>
      <c r="C21" s="137">
        <v>57070.787149999996</v>
      </c>
      <c r="D21" s="137">
        <v>37337.21185</v>
      </c>
      <c r="E21" s="137">
        <f t="shared" si="0"/>
        <v>1056475.7727600001</v>
      </c>
      <c r="F21" s="36"/>
      <c r="G21" s="49"/>
      <c r="K21" s="49"/>
      <c r="L21" s="49"/>
      <c r="M21" s="49"/>
      <c r="N21" s="49"/>
    </row>
    <row r="22" spans="1:14" ht="21.9" customHeight="1" x14ac:dyDescent="0.25">
      <c r="A22" s="162" t="s">
        <v>19</v>
      </c>
      <c r="B22" s="137">
        <v>9019279.7274500001</v>
      </c>
      <c r="C22" s="137">
        <v>301438.67512000003</v>
      </c>
      <c r="D22" s="137">
        <v>194389.14776000002</v>
      </c>
      <c r="E22" s="137">
        <f t="shared" si="0"/>
        <v>9515107.55033</v>
      </c>
      <c r="F22" s="36"/>
      <c r="G22" s="49"/>
      <c r="K22" s="49"/>
      <c r="L22" s="49"/>
      <c r="M22" s="49"/>
      <c r="N22" s="49"/>
    </row>
    <row r="23" spans="1:14" ht="21.9" customHeight="1" x14ac:dyDescent="0.25">
      <c r="A23" s="162" t="s">
        <v>20</v>
      </c>
      <c r="B23" s="137">
        <v>1653916.0877700003</v>
      </c>
      <c r="C23" s="137">
        <v>90859.590049999999</v>
      </c>
      <c r="D23" s="137">
        <v>35992.211299999995</v>
      </c>
      <c r="E23" s="137">
        <f t="shared" si="0"/>
        <v>1780767.8891200004</v>
      </c>
      <c r="F23" s="36"/>
      <c r="G23" s="49"/>
      <c r="K23" s="49"/>
      <c r="L23" s="49"/>
      <c r="M23" s="49"/>
      <c r="N23" s="49"/>
    </row>
    <row r="24" spans="1:14" ht="21.9" customHeight="1" x14ac:dyDescent="0.25">
      <c r="A24" s="163" t="s">
        <v>21</v>
      </c>
      <c r="B24" s="138">
        <f>SUM(B9:B23)</f>
        <v>35317446.298700005</v>
      </c>
      <c r="C24" s="138">
        <f t="shared" ref="C24:E24" si="1">SUM(C9:C23)</f>
        <v>1792604.1595500002</v>
      </c>
      <c r="D24" s="138">
        <f t="shared" si="1"/>
        <v>754388.94610000006</v>
      </c>
      <c r="E24" s="138">
        <f t="shared" si="1"/>
        <v>37864439.404349998</v>
      </c>
      <c r="F24" s="53"/>
      <c r="G24" s="49"/>
      <c r="K24" s="49"/>
      <c r="L24" s="49"/>
      <c r="M24" s="49"/>
      <c r="N24" s="49"/>
    </row>
    <row r="25" spans="1:14" ht="20.100000000000001" customHeight="1" x14ac:dyDescent="0.25">
      <c r="A25" s="50"/>
      <c r="G25" s="49"/>
    </row>
    <row r="26" spans="1:14" ht="20.100000000000001" customHeight="1" x14ac:dyDescent="0.25">
      <c r="A26" s="50"/>
    </row>
    <row r="28" spans="1:14" x14ac:dyDescent="0.25">
      <c r="F28" s="136"/>
    </row>
    <row r="71" spans="3:3" x14ac:dyDescent="0.25">
      <c r="C71" t="s">
        <v>85</v>
      </c>
    </row>
  </sheetData>
  <sheetProtection algorithmName="SHA-512" hashValue="yZlds8doOSm2Jh2m7UgfT063GTvrcftbak3+v0XXStWMNG14t74wLC9LgATUkPp+gn3aexoBnKVEfViGkRFueA==" saltValue="WuqqkvbAr4mmlahCiUXKjg==" spinCount="100000" sheet="1" objects="1" scenarios="1"/>
  <mergeCells count="2">
    <mergeCell ref="H12:H13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3" orientation="landscape" r:id="rId1"/>
  <headerFooter alignWithMargins="0"/>
  <ignoredErrors>
    <ignoredError sqref="B8:D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M93"/>
  <sheetViews>
    <sheetView showGridLines="0" zoomScaleNormal="100" zoomScaleSheetLayoutView="85" workbookViewId="0">
      <pane ySplit="9" topLeftCell="A10" activePane="bottomLeft" state="frozen"/>
      <selection activeCell="H30" sqref="H30"/>
      <selection pane="bottomLeft" activeCell="A4" sqref="A4:E4"/>
    </sheetView>
  </sheetViews>
  <sheetFormatPr baseColWidth="10" defaultRowHeight="13.2" x14ac:dyDescent="0.25"/>
  <cols>
    <col min="1" max="5" width="25.6640625" customWidth="1"/>
    <col min="6" max="6" width="1.109375" hidden="1" customWidth="1"/>
    <col min="7" max="7" width="5.5546875" customWidth="1"/>
    <col min="8" max="8" width="13.5546875" customWidth="1"/>
    <col min="9" max="9" width="13.109375" customWidth="1"/>
    <col min="10" max="10" width="12.88671875" customWidth="1"/>
    <col min="11" max="11" width="14.44140625" customWidth="1"/>
    <col min="12" max="12" width="15.44140625" customWidth="1"/>
    <col min="13" max="13" width="13.5546875" customWidth="1"/>
    <col min="14" max="14" width="14" customWidth="1"/>
    <col min="16" max="16" width="13.88671875" customWidth="1"/>
    <col min="17" max="17" width="13" customWidth="1"/>
    <col min="19" max="19" width="15.5546875" customWidth="1"/>
    <col min="20" max="20" width="14.5546875" customWidth="1"/>
    <col min="21" max="21" width="13.88671875" customWidth="1"/>
    <col min="22" max="22" width="13.5546875" customWidth="1"/>
    <col min="23" max="23" width="13" customWidth="1"/>
    <col min="26" max="26" width="13.5546875" customWidth="1"/>
  </cols>
  <sheetData>
    <row r="1" spans="1:13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3" ht="30.6" customHeight="1" x14ac:dyDescent="0.25">
      <c r="A2" s="510"/>
      <c r="B2" s="510"/>
      <c r="C2" s="510"/>
      <c r="D2" s="510"/>
      <c r="E2" s="510"/>
    </row>
    <row r="3" spans="1:13" ht="6" customHeight="1" x14ac:dyDescent="0.3">
      <c r="A3" s="176"/>
      <c r="B3" s="176"/>
      <c r="C3" s="176"/>
      <c r="D3" s="176"/>
      <c r="E3" s="176"/>
      <c r="F3" s="102"/>
    </row>
    <row r="4" spans="1:13" ht="15.9" customHeight="1" x14ac:dyDescent="0.25">
      <c r="A4" s="559" t="s">
        <v>369</v>
      </c>
      <c r="B4" s="559"/>
      <c r="C4" s="559"/>
      <c r="D4" s="559"/>
      <c r="E4" s="559"/>
      <c r="F4" s="58"/>
      <c r="G4" s="58"/>
      <c r="H4" s="1"/>
      <c r="I4" s="1"/>
      <c r="J4" s="1"/>
      <c r="K4" s="1"/>
    </row>
    <row r="5" spans="1:13" ht="15.9" customHeight="1" thickBot="1" x14ac:dyDescent="0.3">
      <c r="A5" s="175" t="s">
        <v>2</v>
      </c>
      <c r="B5" s="175"/>
      <c r="C5" s="175"/>
      <c r="D5" s="174"/>
      <c r="E5" s="174"/>
      <c r="F5" s="58"/>
      <c r="G5" s="58"/>
      <c r="H5" s="143"/>
      <c r="I5" s="143"/>
      <c r="J5" s="143"/>
      <c r="K5" s="143"/>
    </row>
    <row r="6" spans="1:13" ht="18" customHeight="1" x14ac:dyDescent="0.25">
      <c r="A6" s="512" t="s">
        <v>329</v>
      </c>
      <c r="B6" s="512"/>
      <c r="C6" s="512"/>
      <c r="D6" s="169">
        <v>1290251.9844800001</v>
      </c>
      <c r="E6" s="172" t="s">
        <v>0</v>
      </c>
    </row>
    <row r="7" spans="1:13" ht="18" customHeight="1" thickBot="1" x14ac:dyDescent="0.3">
      <c r="A7" s="170" t="s">
        <v>333</v>
      </c>
      <c r="B7" s="170"/>
      <c r="C7" s="171"/>
      <c r="D7" s="169">
        <v>1287731.0008697705</v>
      </c>
      <c r="E7" s="172"/>
    </row>
    <row r="8" spans="1:13" ht="62.1" customHeight="1" thickBot="1" x14ac:dyDescent="0.3">
      <c r="A8" s="149" t="s">
        <v>3</v>
      </c>
      <c r="B8" s="149" t="s">
        <v>102</v>
      </c>
      <c r="C8" s="149" t="s">
        <v>97</v>
      </c>
      <c r="D8" s="149" t="s">
        <v>479</v>
      </c>
      <c r="E8" s="149" t="s">
        <v>476</v>
      </c>
    </row>
    <row r="9" spans="1:13" ht="17.100000000000001" customHeight="1" x14ac:dyDescent="0.25">
      <c r="A9" s="399"/>
      <c r="B9" s="187" t="s">
        <v>203</v>
      </c>
      <c r="C9" s="187" t="s">
        <v>98</v>
      </c>
      <c r="D9" s="187" t="s">
        <v>5</v>
      </c>
      <c r="E9" s="187" t="s">
        <v>99</v>
      </c>
    </row>
    <row r="10" spans="1:13" ht="21.9" customHeight="1" x14ac:dyDescent="0.25">
      <c r="A10" s="162" t="s">
        <v>6</v>
      </c>
      <c r="B10" s="173">
        <v>19.293507694915164</v>
      </c>
      <c r="C10" s="170">
        <v>248934.86590944443</v>
      </c>
      <c r="D10" s="170">
        <v>276694.82</v>
      </c>
      <c r="E10" s="170">
        <f>C10-D10</f>
        <v>-27759.954090555577</v>
      </c>
      <c r="F10" s="1"/>
      <c r="G10" s="55"/>
      <c r="H10" s="55"/>
      <c r="I10" s="49"/>
      <c r="J10" s="340"/>
      <c r="K10" s="340"/>
      <c r="L10" s="340"/>
      <c r="M10" s="340"/>
    </row>
    <row r="11" spans="1:13" ht="21.9" customHeight="1" x14ac:dyDescent="0.25">
      <c r="A11" s="162" t="s">
        <v>7</v>
      </c>
      <c r="B11" s="173">
        <v>8.284432037134291</v>
      </c>
      <c r="C11" s="170">
        <v>106890.0487620221</v>
      </c>
      <c r="D11" s="170">
        <v>121971.91</v>
      </c>
      <c r="E11" s="170">
        <f t="shared" ref="E11:E24" si="0">C11-D11</f>
        <v>-15081.861237977908</v>
      </c>
      <c r="F11" s="1"/>
      <c r="G11" s="55"/>
      <c r="H11" s="55"/>
      <c r="I11" s="49"/>
      <c r="J11" s="340"/>
      <c r="K11" s="340"/>
      <c r="L11" s="340"/>
      <c r="M11" s="340"/>
    </row>
    <row r="12" spans="1:13" ht="21.9" customHeight="1" x14ac:dyDescent="0.25">
      <c r="A12" s="162" t="s">
        <v>8</v>
      </c>
      <c r="B12" s="173">
        <v>15.949319445047019</v>
      </c>
      <c r="C12" s="170">
        <v>205786.41065077367</v>
      </c>
      <c r="D12" s="170">
        <v>226125.59</v>
      </c>
      <c r="E12" s="170">
        <f t="shared" si="0"/>
        <v>-20339.179349226324</v>
      </c>
      <c r="F12" s="1"/>
      <c r="G12" s="55"/>
      <c r="H12" s="55"/>
      <c r="I12" s="49"/>
      <c r="J12" s="340"/>
      <c r="K12" s="340"/>
      <c r="L12" s="340"/>
      <c r="M12" s="340"/>
    </row>
    <row r="13" spans="1:13" ht="21.9" customHeight="1" x14ac:dyDescent="0.25">
      <c r="A13" s="162" t="s">
        <v>9</v>
      </c>
      <c r="B13" s="173">
        <v>4.3908773074288954</v>
      </c>
      <c r="C13" s="170">
        <v>56653.381595183309</v>
      </c>
      <c r="D13" s="170">
        <v>61996.2</v>
      </c>
      <c r="E13" s="170">
        <f t="shared" si="0"/>
        <v>-5342.8184048166877</v>
      </c>
      <c r="F13" s="1"/>
      <c r="G13" s="55"/>
      <c r="H13" s="55"/>
      <c r="I13" s="49"/>
      <c r="J13" s="340"/>
      <c r="K13" s="340"/>
      <c r="L13" s="340"/>
      <c r="M13" s="340"/>
    </row>
    <row r="14" spans="1:13" ht="21.9" customHeight="1" x14ac:dyDescent="0.25">
      <c r="A14" s="162" t="s">
        <v>10</v>
      </c>
      <c r="B14" s="173">
        <v>1.7254455286903427</v>
      </c>
      <c r="C14" s="170">
        <v>22262.59517504858</v>
      </c>
      <c r="D14" s="170">
        <v>27700.22</v>
      </c>
      <c r="E14" s="170">
        <f t="shared" si="0"/>
        <v>-5437.624824951421</v>
      </c>
      <c r="F14" s="1"/>
      <c r="G14" s="55"/>
      <c r="H14" s="55"/>
      <c r="I14" s="49"/>
      <c r="J14" s="340"/>
      <c r="K14" s="340"/>
      <c r="L14" s="340"/>
      <c r="M14" s="340"/>
    </row>
    <row r="15" spans="1:13" ht="21.9" customHeight="1" x14ac:dyDescent="0.25">
      <c r="A15" s="162" t="s">
        <v>11</v>
      </c>
      <c r="B15" s="173">
        <v>0.70548147985759957</v>
      </c>
      <c r="C15" s="170">
        <v>9102.4887940015506</v>
      </c>
      <c r="D15" s="170">
        <v>9990.39</v>
      </c>
      <c r="E15" s="170">
        <f t="shared" si="0"/>
        <v>-887.90120599844886</v>
      </c>
      <c r="F15" s="1"/>
      <c r="G15" s="55"/>
      <c r="H15" s="55"/>
      <c r="I15" s="49"/>
      <c r="J15" s="340"/>
      <c r="K15" s="340"/>
      <c r="L15" s="340"/>
      <c r="M15" s="340"/>
    </row>
    <row r="16" spans="1:13" ht="21.9" customHeight="1" x14ac:dyDescent="0.25">
      <c r="A16" s="162" t="s">
        <v>12</v>
      </c>
      <c r="B16" s="173">
        <v>3.6088961919848819</v>
      </c>
      <c r="C16" s="170">
        <v>46563.854734908091</v>
      </c>
      <c r="D16" s="170">
        <v>50923.22</v>
      </c>
      <c r="E16" s="170">
        <f t="shared" si="0"/>
        <v>-4359.3652650919103</v>
      </c>
      <c r="F16" s="1"/>
      <c r="G16" s="55"/>
      <c r="H16" s="55"/>
      <c r="I16" s="49"/>
      <c r="J16" s="340"/>
      <c r="K16" s="340"/>
      <c r="L16" s="340"/>
      <c r="M16" s="340"/>
    </row>
    <row r="17" spans="1:13" ht="21.9" customHeight="1" x14ac:dyDescent="0.25">
      <c r="A17" s="162" t="s">
        <v>13</v>
      </c>
      <c r="B17" s="173">
        <v>10.703760682398634</v>
      </c>
      <c r="C17" s="170">
        <v>138105.48461863838</v>
      </c>
      <c r="D17" s="170">
        <v>153291.9</v>
      </c>
      <c r="E17" s="170">
        <f t="shared" si="0"/>
        <v>-15186.415381361614</v>
      </c>
      <c r="F17" s="1"/>
      <c r="G17" s="55"/>
      <c r="H17" s="55"/>
      <c r="I17" s="49"/>
      <c r="J17" s="340"/>
      <c r="K17" s="340"/>
      <c r="L17" s="340"/>
      <c r="M17" s="340"/>
    </row>
    <row r="18" spans="1:13" ht="21.9" customHeight="1" x14ac:dyDescent="0.25">
      <c r="A18" s="162" t="s">
        <v>14</v>
      </c>
      <c r="B18" s="173">
        <v>4.5062571923901906</v>
      </c>
      <c r="C18" s="170">
        <v>58142.072850587174</v>
      </c>
      <c r="D18" s="170">
        <v>61660.69</v>
      </c>
      <c r="E18" s="170">
        <f t="shared" si="0"/>
        <v>-3518.6171494128284</v>
      </c>
      <c r="F18" s="1"/>
      <c r="G18" s="55"/>
      <c r="H18" s="55"/>
      <c r="I18" s="49"/>
      <c r="J18" s="340"/>
      <c r="K18" s="340"/>
      <c r="L18" s="340"/>
      <c r="M18" s="340"/>
    </row>
    <row r="19" spans="1:13" ht="21.9" customHeight="1" x14ac:dyDescent="0.25">
      <c r="A19" s="162" t="s">
        <v>15</v>
      </c>
      <c r="B19" s="173">
        <v>4.7403030028205695</v>
      </c>
      <c r="C19" s="170">
        <v>61161.853564257435</v>
      </c>
      <c r="D19" s="170">
        <v>71196.320000000007</v>
      </c>
      <c r="E19" s="170">
        <f t="shared" si="0"/>
        <v>-10034.466435742572</v>
      </c>
      <c r="F19" s="1"/>
      <c r="G19" s="55"/>
      <c r="H19" s="55"/>
      <c r="I19" s="49"/>
      <c r="J19" s="340"/>
      <c r="K19" s="340"/>
      <c r="L19" s="340"/>
      <c r="M19" s="340"/>
    </row>
    <row r="20" spans="1:13" ht="21.9" customHeight="1" x14ac:dyDescent="0.25">
      <c r="A20" s="162" t="s">
        <v>16</v>
      </c>
      <c r="B20" s="173">
        <v>3.7007173800928528</v>
      </c>
      <c r="C20" s="170">
        <v>47748.579436644301</v>
      </c>
      <c r="D20" s="170">
        <v>53515.28</v>
      </c>
      <c r="E20" s="170">
        <f t="shared" si="0"/>
        <v>-5766.7005633556983</v>
      </c>
      <c r="F20" s="1"/>
      <c r="G20" s="55"/>
      <c r="H20" s="55"/>
      <c r="I20" s="49"/>
      <c r="J20" s="340"/>
      <c r="K20" s="340"/>
      <c r="L20" s="340"/>
      <c r="M20" s="340"/>
    </row>
    <row r="21" spans="1:13" ht="21.9" customHeight="1" x14ac:dyDescent="0.25">
      <c r="A21" s="162" t="s">
        <v>17</v>
      </c>
      <c r="B21" s="173">
        <v>2.0102493185897763</v>
      </c>
      <c r="C21" s="170">
        <v>25937.281726100267</v>
      </c>
      <c r="D21" s="170">
        <v>28171.45</v>
      </c>
      <c r="E21" s="170">
        <f t="shared" si="0"/>
        <v>-2234.1682738997333</v>
      </c>
      <c r="F21" s="1"/>
      <c r="G21" s="55"/>
      <c r="H21" s="55"/>
      <c r="I21" s="49"/>
      <c r="J21" s="340"/>
      <c r="K21" s="340"/>
      <c r="L21" s="340"/>
      <c r="M21" s="340"/>
    </row>
    <row r="22" spans="1:13" ht="21.9" customHeight="1" x14ac:dyDescent="0.25">
      <c r="A22" s="162" t="s">
        <v>18</v>
      </c>
      <c r="B22" s="173">
        <v>2.431267167804009</v>
      </c>
      <c r="C22" s="170">
        <v>31369.472880601919</v>
      </c>
      <c r="D22" s="170">
        <v>34390.080000000002</v>
      </c>
      <c r="E22" s="170">
        <f t="shared" si="0"/>
        <v>-3020.6071193980824</v>
      </c>
      <c r="F22" s="1"/>
      <c r="G22" s="55"/>
      <c r="H22" s="55"/>
      <c r="I22" s="49"/>
      <c r="J22" s="340"/>
      <c r="K22" s="340"/>
      <c r="L22" s="340"/>
      <c r="M22" s="340"/>
    </row>
    <row r="23" spans="1:13" ht="21.9" customHeight="1" x14ac:dyDescent="0.25">
      <c r="A23" s="162" t="s">
        <v>19</v>
      </c>
      <c r="B23" s="173">
        <v>11.996535703048227</v>
      </c>
      <c r="C23" s="170">
        <v>154785.53997743147</v>
      </c>
      <c r="D23" s="170">
        <v>172630.17</v>
      </c>
      <c r="E23" s="170">
        <f t="shared" si="0"/>
        <v>-17844.630022568541</v>
      </c>
      <c r="F23" s="1"/>
      <c r="G23" s="55"/>
      <c r="H23" s="55"/>
      <c r="I23" s="49"/>
      <c r="J23" s="340"/>
      <c r="K23" s="340"/>
      <c r="L23" s="340"/>
      <c r="M23" s="340"/>
    </row>
    <row r="24" spans="1:13" ht="21.9" customHeight="1" x14ac:dyDescent="0.25">
      <c r="A24" s="162" t="s">
        <v>20</v>
      </c>
      <c r="B24" s="173">
        <v>5.757562947990146</v>
      </c>
      <c r="C24" s="170">
        <v>74287.070194128057</v>
      </c>
      <c r="D24" s="170">
        <v>81715.08</v>
      </c>
      <c r="E24" s="170">
        <f t="shared" si="0"/>
        <v>-7428.009805871945</v>
      </c>
      <c r="F24" s="1"/>
      <c r="G24" s="55"/>
      <c r="H24" s="55"/>
      <c r="I24" s="49"/>
      <c r="J24" s="340"/>
      <c r="K24" s="340"/>
      <c r="L24" s="340"/>
      <c r="M24" s="340"/>
    </row>
    <row r="25" spans="1:13" ht="21.9" customHeight="1" thickBot="1" x14ac:dyDescent="0.3">
      <c r="A25" s="411" t="s">
        <v>21</v>
      </c>
      <c r="B25" s="146">
        <f>SUM(B10:B24)</f>
        <v>99.804613080192595</v>
      </c>
      <c r="C25" s="204">
        <f t="shared" ref="C25:F25" si="1">SUM(C10:C24)</f>
        <v>1287731.0008697705</v>
      </c>
      <c r="D25" s="204">
        <f t="shared" si="1"/>
        <v>1431973.32</v>
      </c>
      <c r="E25" s="204">
        <f t="shared" si="1"/>
        <v>-144242.3191302293</v>
      </c>
      <c r="F25" s="203">
        <f t="shared" si="1"/>
        <v>0</v>
      </c>
      <c r="G25" s="54"/>
      <c r="H25" s="55"/>
      <c r="I25" s="49"/>
      <c r="J25" s="340"/>
      <c r="K25" s="340"/>
      <c r="L25" s="340"/>
      <c r="M25" s="340"/>
    </row>
    <row r="26" spans="1:13" ht="13.8" thickTop="1" x14ac:dyDescent="0.25">
      <c r="A26" s="4"/>
      <c r="F26" s="3"/>
      <c r="G26" s="54"/>
      <c r="I26" s="49"/>
    </row>
    <row r="27" spans="1:13" x14ac:dyDescent="0.25">
      <c r="A27" s="4"/>
      <c r="F27" s="3"/>
      <c r="G27" s="54"/>
      <c r="I27" s="49"/>
    </row>
    <row r="28" spans="1:13" x14ac:dyDescent="0.25">
      <c r="A28" s="4"/>
      <c r="G28" s="54"/>
      <c r="I28" s="49"/>
    </row>
    <row r="29" spans="1:13" x14ac:dyDescent="0.25">
      <c r="G29" s="54"/>
      <c r="I29" s="49"/>
    </row>
    <row r="30" spans="1:13" x14ac:dyDescent="0.25">
      <c r="A30" s="4"/>
      <c r="C30" s="2"/>
      <c r="G30" s="54"/>
      <c r="I30" s="49"/>
    </row>
    <row r="31" spans="1:13" x14ac:dyDescent="0.25">
      <c r="A31" s="4"/>
      <c r="C31" s="2"/>
    </row>
    <row r="33" spans="1:8" x14ac:dyDescent="0.25">
      <c r="A33" s="1"/>
      <c r="B33" s="51"/>
      <c r="C33" s="56"/>
      <c r="D33" s="51"/>
      <c r="E33" s="51"/>
      <c r="F33" s="51"/>
      <c r="G33" s="51"/>
      <c r="H33" s="51"/>
    </row>
    <row r="34" spans="1:8" x14ac:dyDescent="0.25">
      <c r="A34" s="1"/>
      <c r="C34" s="4"/>
    </row>
    <row r="93" spans="3:3" x14ac:dyDescent="0.25">
      <c r="C93" t="s">
        <v>85</v>
      </c>
    </row>
  </sheetData>
  <sheetProtection algorithmName="SHA-512" hashValue="sJ57kKfOp1hEZNDPR3kA+UlG68DXqIAC+XoKTtCqc8MjSORvLFi/LzVXfsd1psQzdaq36BSQGU6M4EUcYly2qA==" saltValue="tMx3s/yGt5a8+Xi1waSy4A==" spinCount="100000" sheet="1" objects="1" scenarios="1"/>
  <mergeCells count="3">
    <mergeCell ref="A6:C6"/>
    <mergeCell ref="A4:E4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D9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BD91"/>
  <sheetViews>
    <sheetView showGridLines="0" zoomScaleNormal="100" workbookViewId="0">
      <pane ySplit="10" topLeftCell="A11" activePane="bottomLeft" state="frozen"/>
      <selection activeCell="A10" sqref="A10"/>
      <selection pane="bottomLeft" activeCell="A4" sqref="A4:X4"/>
    </sheetView>
  </sheetViews>
  <sheetFormatPr baseColWidth="10" defaultRowHeight="13.2" x14ac:dyDescent="0.25"/>
  <cols>
    <col min="1" max="1" width="19.109375" customWidth="1"/>
    <col min="2" max="2" width="11.21875" customWidth="1"/>
    <col min="3" max="3" width="9.88671875" bestFit="1" customWidth="1"/>
    <col min="4" max="4" width="10.5546875" bestFit="1" customWidth="1"/>
    <col min="5" max="5" width="11.21875" bestFit="1" customWidth="1"/>
    <col min="6" max="6" width="9.88671875" bestFit="1" customWidth="1"/>
    <col min="7" max="7" width="10.5546875" bestFit="1" customWidth="1"/>
    <col min="8" max="8" width="10" bestFit="1" customWidth="1"/>
    <col min="9" max="9" width="9.88671875" bestFit="1" customWidth="1"/>
    <col min="10" max="10" width="10.5546875" bestFit="1" customWidth="1"/>
    <col min="11" max="11" width="6.6640625" bestFit="1" customWidth="1"/>
    <col min="12" max="12" width="12.21875" bestFit="1" customWidth="1"/>
    <col min="13" max="13" width="10.5546875" bestFit="1" customWidth="1"/>
    <col min="14" max="14" width="11.21875" bestFit="1" customWidth="1"/>
    <col min="15" max="15" width="11.44140625" customWidth="1"/>
    <col min="16" max="16" width="10.5546875" bestFit="1" customWidth="1"/>
    <col min="17" max="17" width="10.21875" bestFit="1" customWidth="1"/>
    <col min="18" max="18" width="11.5546875" customWidth="1"/>
    <col min="19" max="20" width="10.6640625" customWidth="1"/>
    <col min="21" max="21" width="10.88671875" customWidth="1"/>
    <col min="22" max="23" width="10.6640625" customWidth="1"/>
    <col min="24" max="24" width="11.109375" customWidth="1"/>
    <col min="25" max="25" width="14.5546875" bestFit="1" customWidth="1"/>
  </cols>
  <sheetData>
    <row r="1" spans="1:56" ht="20.25" customHeight="1" x14ac:dyDescent="0.25">
      <c r="A1" s="510" t="s">
        <v>394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322"/>
      <c r="O1" s="322"/>
      <c r="P1" s="322"/>
      <c r="Q1" s="322"/>
      <c r="R1" s="322"/>
      <c r="S1" s="388"/>
      <c r="T1" s="388"/>
      <c r="U1" s="388"/>
      <c r="V1" s="389"/>
      <c r="W1" s="326"/>
      <c r="X1" s="326"/>
    </row>
    <row r="2" spans="1:56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322"/>
      <c r="O2" s="322"/>
      <c r="P2" s="322"/>
      <c r="Q2" s="322"/>
      <c r="R2" s="322"/>
      <c r="S2" s="388"/>
      <c r="T2" s="388"/>
      <c r="U2" s="388"/>
      <c r="V2" s="389"/>
      <c r="W2" s="326"/>
      <c r="X2" s="326"/>
    </row>
    <row r="3" spans="1:56" ht="6" customHeight="1" x14ac:dyDescent="0.25"/>
    <row r="4" spans="1:56" ht="15.9" customHeight="1" x14ac:dyDescent="0.25">
      <c r="A4" s="558" t="s">
        <v>487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</row>
    <row r="5" spans="1:56" ht="15.9" customHeight="1" x14ac:dyDescent="0.25">
      <c r="A5" s="157" t="s">
        <v>486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</row>
    <row r="6" spans="1:56" ht="6" customHeight="1" thickBot="1" x14ac:dyDescent="0.3">
      <c r="A6" s="564"/>
      <c r="B6" s="564"/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</row>
    <row r="7" spans="1:56" ht="25.05" customHeight="1" thickBot="1" x14ac:dyDescent="0.3">
      <c r="A7" s="522" t="s">
        <v>93</v>
      </c>
      <c r="B7" s="520" t="s">
        <v>42</v>
      </c>
      <c r="C7" s="518"/>
      <c r="D7" s="521"/>
      <c r="E7" s="520" t="s">
        <v>43</v>
      </c>
      <c r="F7" s="518"/>
      <c r="G7" s="521"/>
      <c r="H7" s="520" t="s">
        <v>44</v>
      </c>
      <c r="I7" s="518"/>
      <c r="J7" s="521"/>
      <c r="K7" s="520" t="s">
        <v>45</v>
      </c>
      <c r="L7" s="518"/>
      <c r="M7" s="521"/>
      <c r="N7" s="520" t="s">
        <v>103</v>
      </c>
      <c r="O7" s="518"/>
      <c r="P7" s="521"/>
      <c r="Q7" s="520" t="s">
        <v>46</v>
      </c>
      <c r="R7" s="518"/>
      <c r="S7" s="521"/>
      <c r="T7" s="520" t="s">
        <v>47</v>
      </c>
      <c r="U7" s="518"/>
      <c r="V7" s="521"/>
      <c r="W7" s="525" t="s">
        <v>48</v>
      </c>
      <c r="X7" s="546"/>
    </row>
    <row r="8" spans="1:56" ht="25.05" customHeight="1" thickBot="1" x14ac:dyDescent="0.3">
      <c r="A8" s="523"/>
      <c r="B8" s="520" t="s">
        <v>49</v>
      </c>
      <c r="C8" s="518"/>
      <c r="D8" s="521"/>
      <c r="E8" s="520" t="s">
        <v>50</v>
      </c>
      <c r="F8" s="518"/>
      <c r="G8" s="521"/>
      <c r="H8" s="520" t="s">
        <v>51</v>
      </c>
      <c r="I8" s="518"/>
      <c r="J8" s="521"/>
      <c r="K8" s="520" t="s">
        <v>51</v>
      </c>
      <c r="L8" s="518"/>
      <c r="M8" s="521"/>
      <c r="N8" s="520" t="s">
        <v>52</v>
      </c>
      <c r="O8" s="518"/>
      <c r="P8" s="521"/>
      <c r="Q8" s="520" t="s">
        <v>53</v>
      </c>
      <c r="R8" s="518"/>
      <c r="S8" s="521"/>
      <c r="T8" s="520" t="s">
        <v>54</v>
      </c>
      <c r="U8" s="518"/>
      <c r="V8" s="521"/>
      <c r="W8" s="532"/>
      <c r="X8" s="563"/>
    </row>
    <row r="9" spans="1:56" ht="30" customHeight="1" thickBot="1" x14ac:dyDescent="0.3">
      <c r="A9" s="524"/>
      <c r="B9" s="149" t="s">
        <v>55</v>
      </c>
      <c r="C9" s="149" t="s">
        <v>56</v>
      </c>
      <c r="D9" s="149" t="s">
        <v>57</v>
      </c>
      <c r="E9" s="149" t="s">
        <v>58</v>
      </c>
      <c r="F9" s="149" t="s">
        <v>56</v>
      </c>
      <c r="G9" s="149" t="s">
        <v>57</v>
      </c>
      <c r="H9" s="149" t="s">
        <v>59</v>
      </c>
      <c r="I9" s="149" t="s">
        <v>56</v>
      </c>
      <c r="J9" s="149" t="s">
        <v>57</v>
      </c>
      <c r="K9" s="149" t="s">
        <v>60</v>
      </c>
      <c r="L9" s="149" t="s">
        <v>56</v>
      </c>
      <c r="M9" s="149" t="s">
        <v>57</v>
      </c>
      <c r="N9" s="149" t="s">
        <v>55</v>
      </c>
      <c r="O9" s="149" t="s">
        <v>56</v>
      </c>
      <c r="P9" s="149" t="s">
        <v>57</v>
      </c>
      <c r="Q9" s="149" t="s">
        <v>55</v>
      </c>
      <c r="R9" s="149" t="s">
        <v>56</v>
      </c>
      <c r="S9" s="149" t="s">
        <v>57</v>
      </c>
      <c r="T9" s="149" t="s">
        <v>55</v>
      </c>
      <c r="U9" s="149" t="s">
        <v>56</v>
      </c>
      <c r="V9" s="149" t="s">
        <v>57</v>
      </c>
      <c r="W9" s="149" t="s">
        <v>57</v>
      </c>
      <c r="X9" s="149" t="s">
        <v>61</v>
      </c>
    </row>
    <row r="10" spans="1:56" s="59" customFormat="1" ht="17.100000000000001" customHeight="1" x14ac:dyDescent="0.25">
      <c r="A10" s="399"/>
      <c r="B10" s="323" t="s">
        <v>4</v>
      </c>
      <c r="C10" s="323" t="s">
        <v>381</v>
      </c>
      <c r="D10" s="323" t="s">
        <v>62</v>
      </c>
      <c r="E10" s="324" t="s">
        <v>63</v>
      </c>
      <c r="F10" s="324" t="s">
        <v>382</v>
      </c>
      <c r="G10" s="324" t="s">
        <v>383</v>
      </c>
      <c r="H10" s="324" t="s">
        <v>36</v>
      </c>
      <c r="I10" s="324" t="s">
        <v>384</v>
      </c>
      <c r="J10" s="324" t="s">
        <v>385</v>
      </c>
      <c r="K10" s="324" t="s">
        <v>64</v>
      </c>
      <c r="L10" s="324" t="s">
        <v>386</v>
      </c>
      <c r="M10" s="324" t="s">
        <v>387</v>
      </c>
      <c r="N10" s="324" t="s">
        <v>65</v>
      </c>
      <c r="O10" s="324" t="s">
        <v>388</v>
      </c>
      <c r="P10" s="324" t="s">
        <v>66</v>
      </c>
      <c r="Q10" s="324" t="s">
        <v>67</v>
      </c>
      <c r="R10" s="324" t="s">
        <v>389</v>
      </c>
      <c r="S10" s="324" t="s">
        <v>390</v>
      </c>
      <c r="T10" s="324" t="s">
        <v>68</v>
      </c>
      <c r="U10" s="324" t="s">
        <v>391</v>
      </c>
      <c r="V10" s="324" t="s">
        <v>392</v>
      </c>
      <c r="W10" s="324" t="s">
        <v>418</v>
      </c>
      <c r="X10" s="323" t="s">
        <v>393</v>
      </c>
    </row>
    <row r="11" spans="1:56" ht="21.9" customHeight="1" x14ac:dyDescent="0.25">
      <c r="A11" s="162" t="s">
        <v>6</v>
      </c>
      <c r="B11" s="206">
        <v>7522596</v>
      </c>
      <c r="C11" s="212">
        <v>17.270978271285873</v>
      </c>
      <c r="D11" s="212">
        <v>5.1812934813857616</v>
      </c>
      <c r="E11" s="212">
        <v>32113.200000000001</v>
      </c>
      <c r="F11" s="212">
        <v>6.5759894434248913</v>
      </c>
      <c r="G11" s="212">
        <v>0.11836780998164803</v>
      </c>
      <c r="H11" s="206">
        <v>3898</v>
      </c>
      <c r="I11" s="212">
        <v>6.557763160108343</v>
      </c>
      <c r="J11" s="212">
        <v>3.934657896065006E-2</v>
      </c>
      <c r="K11" s="206">
        <v>0</v>
      </c>
      <c r="L11" s="212">
        <v>0</v>
      </c>
      <c r="M11" s="212">
        <v>0</v>
      </c>
      <c r="N11" s="206">
        <v>7543945</v>
      </c>
      <c r="O11" s="212">
        <v>17.14091887537484</v>
      </c>
      <c r="P11" s="212">
        <v>6.5135491726424393</v>
      </c>
      <c r="Q11" s="206">
        <v>1379277</v>
      </c>
      <c r="R11" s="212">
        <v>17.139134616459959</v>
      </c>
      <c r="S11" s="212">
        <v>1.4568264423990966</v>
      </c>
      <c r="T11" s="206">
        <v>1325286</v>
      </c>
      <c r="U11" s="212">
        <v>17.953987831042426</v>
      </c>
      <c r="V11" s="212">
        <v>3.680567505363697</v>
      </c>
      <c r="W11" s="212">
        <f>D11+G11+J11+M11+P11+S11+V11</f>
        <v>16.989950990733291</v>
      </c>
      <c r="X11" s="207">
        <v>7400191</v>
      </c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</row>
    <row r="12" spans="1:56" ht="21.9" customHeight="1" x14ac:dyDescent="0.25">
      <c r="A12" s="162" t="s">
        <v>7</v>
      </c>
      <c r="B12" s="206">
        <v>2718525</v>
      </c>
      <c r="C12" s="212">
        <v>6.241407381833004</v>
      </c>
      <c r="D12" s="212">
        <v>1.8724222145499012</v>
      </c>
      <c r="E12" s="212">
        <v>29574.49</v>
      </c>
      <c r="F12" s="212">
        <v>6.0561243985238162</v>
      </c>
      <c r="G12" s="212">
        <v>0.10901023917342868</v>
      </c>
      <c r="H12" s="206">
        <v>30244</v>
      </c>
      <c r="I12" s="212">
        <v>50.880705237125888</v>
      </c>
      <c r="J12" s="212">
        <v>0.30528423142275535</v>
      </c>
      <c r="K12" s="206">
        <v>0</v>
      </c>
      <c r="L12" s="212">
        <v>0</v>
      </c>
      <c r="M12" s="212">
        <v>0</v>
      </c>
      <c r="N12" s="206">
        <v>3108868</v>
      </c>
      <c r="O12" s="212">
        <v>7.0637914489367066</v>
      </c>
      <c r="P12" s="212">
        <v>2.6842407505959485</v>
      </c>
      <c r="Q12" s="206">
        <v>661310</v>
      </c>
      <c r="R12" s="212">
        <v>8.2175524664089483</v>
      </c>
      <c r="S12" s="212">
        <v>0.69849195964476063</v>
      </c>
      <c r="T12" s="206">
        <v>366849</v>
      </c>
      <c r="U12" s="212">
        <v>4.969797071598193</v>
      </c>
      <c r="V12" s="212">
        <v>1.0188083996776296</v>
      </c>
      <c r="W12" s="212">
        <f t="shared" ref="W12:W25" si="0">D12+G12+J12+M12+P12+S12+V12</f>
        <v>6.6882577950644242</v>
      </c>
      <c r="X12" s="207">
        <v>2913156</v>
      </c>
      <c r="Y12" s="60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56" ht="21.9" customHeight="1" x14ac:dyDescent="0.25">
      <c r="A13" s="162" t="s">
        <v>8</v>
      </c>
      <c r="B13" s="206">
        <v>8388107</v>
      </c>
      <c r="C13" s="212">
        <v>19.258087731179625</v>
      </c>
      <c r="D13" s="212">
        <v>5.7774263193538875</v>
      </c>
      <c r="E13" s="212">
        <v>87596.06</v>
      </c>
      <c r="F13" s="212">
        <v>17.93750749989454</v>
      </c>
      <c r="G13" s="212">
        <v>0.32287513499810172</v>
      </c>
      <c r="H13" s="206">
        <v>2803</v>
      </c>
      <c r="I13" s="212">
        <v>4.7156003431974565</v>
      </c>
      <c r="J13" s="212">
        <v>2.8293602059184738E-2</v>
      </c>
      <c r="K13" s="206">
        <v>0</v>
      </c>
      <c r="L13" s="212">
        <v>0</v>
      </c>
      <c r="M13" s="212">
        <v>0</v>
      </c>
      <c r="N13" s="206">
        <v>8035316</v>
      </c>
      <c r="O13" s="212">
        <v>18.257383861361856</v>
      </c>
      <c r="P13" s="212">
        <v>6.9378058673175049</v>
      </c>
      <c r="Q13" s="206">
        <v>1369259</v>
      </c>
      <c r="R13" s="212">
        <v>17.014649215349305</v>
      </c>
      <c r="S13" s="212">
        <v>1.446245183304691</v>
      </c>
      <c r="T13" s="206">
        <v>1536488</v>
      </c>
      <c r="U13" s="212">
        <v>20.815195251849573</v>
      </c>
      <c r="V13" s="212">
        <v>4.2671150266291624</v>
      </c>
      <c r="W13" s="212">
        <f t="shared" si="0"/>
        <v>18.779761133662532</v>
      </c>
      <c r="X13" s="207">
        <v>8179766</v>
      </c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1:56" ht="21.9" customHeight="1" x14ac:dyDescent="0.25">
      <c r="A14" s="162" t="s">
        <v>9</v>
      </c>
      <c r="B14" s="206">
        <v>1042608</v>
      </c>
      <c r="C14" s="212">
        <v>2.3937029335975004</v>
      </c>
      <c r="D14" s="212">
        <v>0.71811088007925006</v>
      </c>
      <c r="E14" s="212">
        <v>10602.46</v>
      </c>
      <c r="F14" s="212">
        <v>2.1711216893468936</v>
      </c>
      <c r="G14" s="212">
        <v>3.9080190408244085E-2</v>
      </c>
      <c r="H14" s="206">
        <v>6944</v>
      </c>
      <c r="I14" s="212">
        <v>11.682172238017529</v>
      </c>
      <c r="J14" s="212">
        <v>7.0093033428105175E-2</v>
      </c>
      <c r="K14" s="206">
        <v>0</v>
      </c>
      <c r="L14" s="212">
        <v>0</v>
      </c>
      <c r="M14" s="212">
        <v>0</v>
      </c>
      <c r="N14" s="206">
        <v>1231505</v>
      </c>
      <c r="O14" s="212">
        <v>2.7981549838471111</v>
      </c>
      <c r="P14" s="212">
        <v>1.0632988938619024</v>
      </c>
      <c r="Q14" s="206">
        <v>254575</v>
      </c>
      <c r="R14" s="212">
        <v>3.1633929913899044</v>
      </c>
      <c r="S14" s="212">
        <v>0.26888840426814187</v>
      </c>
      <c r="T14" s="206">
        <v>129569</v>
      </c>
      <c r="U14" s="212">
        <v>1.7553043262211596</v>
      </c>
      <c r="V14" s="212">
        <v>0.35983738687533767</v>
      </c>
      <c r="W14" s="212">
        <f t="shared" si="0"/>
        <v>2.5193087889209815</v>
      </c>
      <c r="X14" s="207">
        <v>1097317</v>
      </c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1:56" ht="21.9" customHeight="1" x14ac:dyDescent="0.25">
      <c r="A15" s="162" t="s">
        <v>10</v>
      </c>
      <c r="B15" s="206">
        <v>582206</v>
      </c>
      <c r="C15" s="212">
        <v>1.33667515514754</v>
      </c>
      <c r="D15" s="212">
        <v>0.40100254654426198</v>
      </c>
      <c r="E15" s="212">
        <v>5327.79</v>
      </c>
      <c r="F15" s="212">
        <v>1.090999676045511</v>
      </c>
      <c r="G15" s="212">
        <v>1.9637994168819197E-2</v>
      </c>
      <c r="H15" s="206">
        <v>931</v>
      </c>
      <c r="I15" s="212">
        <v>1.5662589794922699</v>
      </c>
      <c r="J15" s="212">
        <v>9.3975538769536203E-3</v>
      </c>
      <c r="K15" s="206">
        <v>0</v>
      </c>
      <c r="L15" s="212">
        <v>0</v>
      </c>
      <c r="M15" s="212">
        <v>0</v>
      </c>
      <c r="N15" s="206">
        <v>631684</v>
      </c>
      <c r="O15" s="212">
        <v>1.4352761319007867</v>
      </c>
      <c r="P15" s="212">
        <v>0.54540493012229896</v>
      </c>
      <c r="Q15" s="206">
        <v>120355</v>
      </c>
      <c r="R15" s="212">
        <v>1.4955520513747698</v>
      </c>
      <c r="S15" s="212">
        <v>0.12712192436685543</v>
      </c>
      <c r="T15" s="206">
        <v>88877</v>
      </c>
      <c r="U15" s="212">
        <v>1.2040394122171045</v>
      </c>
      <c r="V15" s="212">
        <v>0.24682807950450641</v>
      </c>
      <c r="W15" s="212">
        <f t="shared" si="0"/>
        <v>1.3493930285836955</v>
      </c>
      <c r="X15" s="207">
        <v>587745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</row>
    <row r="16" spans="1:56" ht="21.9" customHeight="1" x14ac:dyDescent="0.25">
      <c r="A16" s="162" t="s">
        <v>11</v>
      </c>
      <c r="B16" s="206">
        <v>315794</v>
      </c>
      <c r="C16" s="212">
        <v>0.72502515251416555</v>
      </c>
      <c r="D16" s="212">
        <v>0.21750754575424966</v>
      </c>
      <c r="E16" s="212">
        <v>5045.2</v>
      </c>
      <c r="F16" s="212">
        <v>1.0331322303590815</v>
      </c>
      <c r="G16" s="212">
        <v>1.8596380146463466E-2</v>
      </c>
      <c r="H16" s="206">
        <v>258</v>
      </c>
      <c r="I16" s="212">
        <v>0.43404384179270195</v>
      </c>
      <c r="J16" s="212">
        <v>2.6042630507562116E-3</v>
      </c>
      <c r="K16" s="206">
        <v>0</v>
      </c>
      <c r="L16" s="212">
        <v>0</v>
      </c>
      <c r="M16" s="212">
        <v>0</v>
      </c>
      <c r="N16" s="206">
        <v>340106</v>
      </c>
      <c r="O16" s="212">
        <v>0.77276933421813598</v>
      </c>
      <c r="P16" s="212">
        <v>0.29365234700289167</v>
      </c>
      <c r="Q16" s="206">
        <v>63603</v>
      </c>
      <c r="R16" s="212">
        <v>0.79034188129773975</v>
      </c>
      <c r="S16" s="212">
        <v>6.7179059910307884E-2</v>
      </c>
      <c r="T16" s="206">
        <v>52723</v>
      </c>
      <c r="U16" s="212">
        <v>0.7142519429134917</v>
      </c>
      <c r="V16" s="212">
        <v>0.14642164829726578</v>
      </c>
      <c r="W16" s="212">
        <f t="shared" si="0"/>
        <v>0.74596124416193477</v>
      </c>
      <c r="X16" s="207">
        <v>324913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</row>
    <row r="17" spans="1:48" ht="21.9" customHeight="1" x14ac:dyDescent="0.25">
      <c r="A17" s="162" t="s">
        <v>12</v>
      </c>
      <c r="B17" s="206">
        <v>1464847</v>
      </c>
      <c r="C17" s="212">
        <v>3.3631130407319887</v>
      </c>
      <c r="D17" s="212">
        <v>1.0089339122195966</v>
      </c>
      <c r="E17" s="212">
        <v>11313.88</v>
      </c>
      <c r="F17" s="212">
        <v>2.3168029173105142</v>
      </c>
      <c r="G17" s="212">
        <v>4.1702452511589251E-2</v>
      </c>
      <c r="H17" s="206">
        <v>929</v>
      </c>
      <c r="I17" s="212">
        <v>1.5628942985481402</v>
      </c>
      <c r="J17" s="212">
        <v>9.3773657912888421E-3</v>
      </c>
      <c r="K17" s="206">
        <v>0</v>
      </c>
      <c r="L17" s="212">
        <v>0</v>
      </c>
      <c r="M17" s="212">
        <v>0</v>
      </c>
      <c r="N17" s="206">
        <v>1375141</v>
      </c>
      <c r="O17" s="212">
        <v>3.1245164596509962</v>
      </c>
      <c r="P17" s="212">
        <v>1.1873162546673786</v>
      </c>
      <c r="Q17" s="206">
        <v>221141</v>
      </c>
      <c r="R17" s="212">
        <v>2.7479363233190806</v>
      </c>
      <c r="S17" s="212">
        <v>0.23357458748212187</v>
      </c>
      <c r="T17" s="206">
        <v>291669</v>
      </c>
      <c r="U17" s="212">
        <v>3.951314415675041</v>
      </c>
      <c r="V17" s="212">
        <v>0.81001945521338337</v>
      </c>
      <c r="W17" s="212">
        <f t="shared" si="0"/>
        <v>3.2909240278853584</v>
      </c>
      <c r="X17" s="207">
        <v>1433404</v>
      </c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1:48" ht="21.9" customHeight="1" x14ac:dyDescent="0.25">
      <c r="A18" s="162" t="s">
        <v>13</v>
      </c>
      <c r="B18" s="206">
        <v>4959968</v>
      </c>
      <c r="C18" s="212">
        <v>11.387491705559258</v>
      </c>
      <c r="D18" s="212">
        <v>3.4162475116677773</v>
      </c>
      <c r="E18" s="212">
        <v>23256.5</v>
      </c>
      <c r="F18" s="212">
        <v>4.7623562426357688</v>
      </c>
      <c r="G18" s="212">
        <v>8.5722412367443837E-2</v>
      </c>
      <c r="H18" s="206">
        <v>1155</v>
      </c>
      <c r="I18" s="212">
        <v>1.9431032452347705</v>
      </c>
      <c r="J18" s="212">
        <v>1.1658619471408622E-2</v>
      </c>
      <c r="K18" s="206">
        <v>0</v>
      </c>
      <c r="L18" s="212">
        <v>0</v>
      </c>
      <c r="M18" s="212">
        <v>0</v>
      </c>
      <c r="N18" s="206">
        <v>4891368</v>
      </c>
      <c r="O18" s="212">
        <v>11.113885649697139</v>
      </c>
      <c r="P18" s="212">
        <v>4.2232765468849127</v>
      </c>
      <c r="Q18" s="206">
        <v>918061</v>
      </c>
      <c r="R18" s="212">
        <v>11.407984810246125</v>
      </c>
      <c r="S18" s="212">
        <v>0.96967870887092067</v>
      </c>
      <c r="T18" s="206">
        <v>848385</v>
      </c>
      <c r="U18" s="212">
        <v>11.493288215554173</v>
      </c>
      <c r="V18" s="212">
        <v>2.3561240841886053</v>
      </c>
      <c r="W18" s="212">
        <f t="shared" si="0"/>
        <v>11.062707883451068</v>
      </c>
      <c r="X18" s="207">
        <v>4818504</v>
      </c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</row>
    <row r="19" spans="1:48" ht="21.9" customHeight="1" x14ac:dyDescent="0.25">
      <c r="A19" s="162" t="s">
        <v>14</v>
      </c>
      <c r="B19" s="206">
        <v>1308563</v>
      </c>
      <c r="C19" s="212">
        <v>3.0043037190364412</v>
      </c>
      <c r="D19" s="212">
        <v>0.90129111571093234</v>
      </c>
      <c r="E19" s="212">
        <v>47720.29</v>
      </c>
      <c r="F19" s="212">
        <v>9.7719356301201508</v>
      </c>
      <c r="G19" s="212">
        <v>0.17589484134216271</v>
      </c>
      <c r="H19" s="206">
        <v>1561</v>
      </c>
      <c r="I19" s="212">
        <v>2.6261334768930533</v>
      </c>
      <c r="J19" s="212">
        <v>1.5756800861358319E-2</v>
      </c>
      <c r="K19" s="206">
        <v>0</v>
      </c>
      <c r="L19" s="212">
        <v>0</v>
      </c>
      <c r="M19" s="212">
        <v>0</v>
      </c>
      <c r="N19" s="206">
        <v>1434031</v>
      </c>
      <c r="O19" s="212">
        <v>3.2583229379022063</v>
      </c>
      <c r="P19" s="212">
        <v>1.2381627164028384</v>
      </c>
      <c r="Q19" s="206">
        <v>278361</v>
      </c>
      <c r="R19" s="212">
        <v>3.458961942359954</v>
      </c>
      <c r="S19" s="212">
        <v>0.29401176510059612</v>
      </c>
      <c r="T19" s="206">
        <v>207758</v>
      </c>
      <c r="U19" s="212">
        <v>2.8145506734408361</v>
      </c>
      <c r="V19" s="212">
        <v>0.57698288805537135</v>
      </c>
      <c r="W19" s="212">
        <f t="shared" si="0"/>
        <v>3.2021001274732592</v>
      </c>
      <c r="X19" s="207">
        <v>1394716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</row>
    <row r="20" spans="1:48" ht="21.9" customHeight="1" x14ac:dyDescent="0.25">
      <c r="A20" s="162" t="s">
        <v>15</v>
      </c>
      <c r="B20" s="206">
        <v>2041631</v>
      </c>
      <c r="C20" s="212">
        <v>4.6873399341109971</v>
      </c>
      <c r="D20" s="212">
        <v>1.406201980233299</v>
      </c>
      <c r="E20" s="212">
        <v>79462.03</v>
      </c>
      <c r="F20" s="212">
        <v>16.27185924894162</v>
      </c>
      <c r="G20" s="212">
        <v>0.29289346648094916</v>
      </c>
      <c r="H20" s="206">
        <v>1712</v>
      </c>
      <c r="I20" s="212">
        <v>2.8801668881748288</v>
      </c>
      <c r="J20" s="212">
        <v>1.7281001329048973E-2</v>
      </c>
      <c r="K20" s="206">
        <v>0</v>
      </c>
      <c r="L20" s="212">
        <v>0</v>
      </c>
      <c r="M20" s="212">
        <v>0</v>
      </c>
      <c r="N20" s="206">
        <v>2062735</v>
      </c>
      <c r="O20" s="212">
        <v>4.6868280848278081</v>
      </c>
      <c r="P20" s="212">
        <v>1.7809946722345671</v>
      </c>
      <c r="Q20" s="206">
        <v>378271</v>
      </c>
      <c r="R20" s="212">
        <v>4.7004608867565576</v>
      </c>
      <c r="S20" s="212">
        <v>0.39953917537430744</v>
      </c>
      <c r="T20" s="206">
        <v>355145</v>
      </c>
      <c r="U20" s="212">
        <v>4.8112399951825955</v>
      </c>
      <c r="V20" s="212">
        <v>0.98630419901243205</v>
      </c>
      <c r="W20" s="212">
        <f t="shared" si="0"/>
        <v>4.8832144946646041</v>
      </c>
      <c r="X20" s="207">
        <v>2126947</v>
      </c>
      <c r="Y20" s="60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</row>
    <row r="21" spans="1:48" ht="21.9" customHeight="1" x14ac:dyDescent="0.25">
      <c r="A21" s="162" t="s">
        <v>16</v>
      </c>
      <c r="B21" s="206">
        <v>2101924</v>
      </c>
      <c r="C21" s="212">
        <v>4.8257654314939007</v>
      </c>
      <c r="D21" s="212">
        <v>1.4477296294481701</v>
      </c>
      <c r="E21" s="212">
        <v>7445.52</v>
      </c>
      <c r="F21" s="212">
        <v>1.5246584245982617</v>
      </c>
      <c r="G21" s="212">
        <v>2.7443851642768708E-2</v>
      </c>
      <c r="H21" s="206">
        <v>1108</v>
      </c>
      <c r="I21" s="212">
        <v>1.8640332430477282</v>
      </c>
      <c r="J21" s="212">
        <v>1.1184199458286369E-2</v>
      </c>
      <c r="K21" s="206">
        <v>1230.48</v>
      </c>
      <c r="L21" s="212">
        <v>79.907006344609016</v>
      </c>
      <c r="M21" s="212">
        <v>0.47944203806765412</v>
      </c>
      <c r="N21" s="206">
        <v>1916751</v>
      </c>
      <c r="O21" s="212">
        <v>4.3551316181777047</v>
      </c>
      <c r="P21" s="212">
        <v>1.6549500149075278</v>
      </c>
      <c r="Q21" s="206">
        <v>316808</v>
      </c>
      <c r="R21" s="212">
        <v>3.9367110156781022</v>
      </c>
      <c r="S21" s="212">
        <v>0.33462043633263872</v>
      </c>
      <c r="T21" s="206">
        <v>339053</v>
      </c>
      <c r="U21" s="212">
        <v>4.5932375623664834</v>
      </c>
      <c r="V21" s="212">
        <v>0.94161370028512903</v>
      </c>
      <c r="W21" s="212">
        <f t="shared" si="0"/>
        <v>4.8969838701421748</v>
      </c>
      <c r="X21" s="207">
        <v>2132944</v>
      </c>
      <c r="Y21" s="60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1:48" ht="21.9" customHeight="1" x14ac:dyDescent="0.25">
      <c r="A22" s="162" t="s">
        <v>17</v>
      </c>
      <c r="B22" s="206">
        <v>1087778</v>
      </c>
      <c r="C22" s="212">
        <v>2.4974078366009294</v>
      </c>
      <c r="D22" s="212">
        <v>0.74922235098027878</v>
      </c>
      <c r="E22" s="212">
        <v>41634.39</v>
      </c>
      <c r="F22" s="212">
        <v>8.5256937684016183</v>
      </c>
      <c r="G22" s="212">
        <v>0.15346248783122912</v>
      </c>
      <c r="H22" s="206">
        <v>622</v>
      </c>
      <c r="I22" s="212">
        <v>1.0464157736242661</v>
      </c>
      <c r="J22" s="212">
        <v>6.2784946417455967E-3</v>
      </c>
      <c r="K22" s="206">
        <v>0</v>
      </c>
      <c r="L22" s="212">
        <v>0</v>
      </c>
      <c r="M22" s="212">
        <v>0</v>
      </c>
      <c r="N22" s="206">
        <v>1152653</v>
      </c>
      <c r="O22" s="212">
        <v>2.6189919948326024</v>
      </c>
      <c r="P22" s="212">
        <v>0.99521695803638888</v>
      </c>
      <c r="Q22" s="206">
        <v>216918</v>
      </c>
      <c r="R22" s="212">
        <v>2.6954605947414922</v>
      </c>
      <c r="S22" s="212">
        <v>0.22911415055302686</v>
      </c>
      <c r="T22" s="206">
        <v>173234</v>
      </c>
      <c r="U22" s="212">
        <v>2.346845230329758</v>
      </c>
      <c r="V22" s="212">
        <v>0.48110327221760035</v>
      </c>
      <c r="W22" s="212">
        <f t="shared" si="0"/>
        <v>2.6143977142602699</v>
      </c>
      <c r="X22" s="207">
        <v>1138735</v>
      </c>
      <c r="Y22" s="60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</row>
    <row r="23" spans="1:48" ht="21.9" customHeight="1" x14ac:dyDescent="0.25">
      <c r="A23" s="162" t="s">
        <v>18</v>
      </c>
      <c r="B23" s="206">
        <v>1107220</v>
      </c>
      <c r="C23" s="212">
        <v>2.5420443370258279</v>
      </c>
      <c r="D23" s="212">
        <v>0.76261330110774839</v>
      </c>
      <c r="E23" s="212">
        <v>4991.6899999999996</v>
      </c>
      <c r="F23" s="212">
        <v>1.0221747052567041</v>
      </c>
      <c r="G23" s="212">
        <v>1.8399144694620673E-2</v>
      </c>
      <c r="H23" s="206">
        <v>317</v>
      </c>
      <c r="I23" s="212">
        <v>0.53330192964452139</v>
      </c>
      <c r="J23" s="212">
        <v>3.1998115778671286E-3</v>
      </c>
      <c r="K23" s="206">
        <v>309.41000000000003</v>
      </c>
      <c r="L23" s="212">
        <v>20.09299365539097</v>
      </c>
      <c r="M23" s="212">
        <v>0.12055796193234582</v>
      </c>
      <c r="N23" s="206">
        <v>1043539</v>
      </c>
      <c r="O23" s="212">
        <v>2.3710694261808363</v>
      </c>
      <c r="P23" s="212">
        <v>0.90100638194871774</v>
      </c>
      <c r="Q23" s="206">
        <v>168457</v>
      </c>
      <c r="R23" s="212">
        <v>2.093275825004691</v>
      </c>
      <c r="S23" s="212">
        <v>0.17792844512539874</v>
      </c>
      <c r="T23" s="206">
        <v>193609</v>
      </c>
      <c r="U23" s="212">
        <v>2.6228705577364382</v>
      </c>
      <c r="V23" s="212">
        <v>0.53768846433596984</v>
      </c>
      <c r="W23" s="212">
        <f t="shared" si="0"/>
        <v>2.5213935107226684</v>
      </c>
      <c r="X23" s="207">
        <v>1098225</v>
      </c>
      <c r="Y23" s="60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</row>
    <row r="24" spans="1:48" ht="21.9" customHeight="1" x14ac:dyDescent="0.25">
      <c r="A24" s="162" t="s">
        <v>19</v>
      </c>
      <c r="B24" s="206">
        <v>6466996</v>
      </c>
      <c r="C24" s="212">
        <v>14.847447263749464</v>
      </c>
      <c r="D24" s="212">
        <v>4.454234179124839</v>
      </c>
      <c r="E24" s="212">
        <v>8027.72</v>
      </c>
      <c r="F24" s="212">
        <v>1.6438785911952365</v>
      </c>
      <c r="G24" s="212">
        <v>2.9589814641514254E-2</v>
      </c>
      <c r="H24" s="206">
        <v>784</v>
      </c>
      <c r="I24" s="212">
        <v>1.3189549300987533</v>
      </c>
      <c r="J24" s="212">
        <v>7.9137295805925198E-3</v>
      </c>
      <c r="K24" s="206">
        <v>0</v>
      </c>
      <c r="L24" s="212">
        <v>0</v>
      </c>
      <c r="M24" s="212">
        <v>0</v>
      </c>
      <c r="N24" s="206">
        <v>6440254</v>
      </c>
      <c r="O24" s="212">
        <v>14.633175526970083</v>
      </c>
      <c r="P24" s="212">
        <v>5.5606067002486315</v>
      </c>
      <c r="Q24" s="206">
        <v>1102806</v>
      </c>
      <c r="R24" s="212">
        <v>13.703658141069372</v>
      </c>
      <c r="S24" s="212">
        <v>1.1648109419908967</v>
      </c>
      <c r="T24" s="206">
        <v>1137338</v>
      </c>
      <c r="U24" s="212">
        <v>15.407808285745212</v>
      </c>
      <c r="V24" s="212">
        <v>3.1586006985777684</v>
      </c>
      <c r="W24" s="212">
        <f t="shared" si="0"/>
        <v>14.375756064164243</v>
      </c>
      <c r="X24" s="207">
        <v>6261545</v>
      </c>
      <c r="Y24" s="6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</row>
    <row r="25" spans="1:48" ht="21.9" customHeight="1" x14ac:dyDescent="0.25">
      <c r="A25" s="162" t="s">
        <v>20</v>
      </c>
      <c r="B25" s="206">
        <v>2447519</v>
      </c>
      <c r="C25" s="212">
        <v>5.6192101061334849</v>
      </c>
      <c r="D25" s="212">
        <v>1.6857630318400454</v>
      </c>
      <c r="E25" s="212">
        <v>94228.98</v>
      </c>
      <c r="F25" s="212">
        <v>19.295765533945392</v>
      </c>
      <c r="G25" s="212">
        <v>0.34732377961101701</v>
      </c>
      <c r="H25" s="206">
        <v>6175</v>
      </c>
      <c r="I25" s="212">
        <v>10.388452414999747</v>
      </c>
      <c r="J25" s="212">
        <v>6.2330714489998489E-2</v>
      </c>
      <c r="K25" s="206">
        <v>0</v>
      </c>
      <c r="L25" s="212">
        <v>0</v>
      </c>
      <c r="M25" s="212">
        <v>0</v>
      </c>
      <c r="N25" s="206">
        <v>2803426</v>
      </c>
      <c r="O25" s="212">
        <v>6.3697836661211857</v>
      </c>
      <c r="P25" s="212">
        <v>2.4205177931260504</v>
      </c>
      <c r="Q25" s="206">
        <v>598328</v>
      </c>
      <c r="R25" s="212">
        <v>7.4349272385440006</v>
      </c>
      <c r="S25" s="212">
        <v>0.63196881527624005</v>
      </c>
      <c r="T25" s="206">
        <v>335586</v>
      </c>
      <c r="U25" s="212">
        <v>4.5462692281275165</v>
      </c>
      <c r="V25" s="212">
        <v>0.93198519176614081</v>
      </c>
      <c r="W25" s="212">
        <f t="shared" si="0"/>
        <v>6.079889326109492</v>
      </c>
      <c r="X25" s="207">
        <v>2648174</v>
      </c>
      <c r="Y25" s="60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1:48" ht="21.9" customHeight="1" x14ac:dyDescent="0.25">
      <c r="A26" s="411" t="s">
        <v>21</v>
      </c>
      <c r="B26" s="208">
        <f>SUM(B11:B25)</f>
        <v>43556282</v>
      </c>
      <c r="C26" s="209">
        <f t="shared" ref="C26:X26" si="1">SUM(C11:C25)</f>
        <v>99.999999999999986</v>
      </c>
      <c r="D26" s="209">
        <f t="shared" si="1"/>
        <v>30</v>
      </c>
      <c r="E26" s="209">
        <f t="shared" si="1"/>
        <v>488340.2</v>
      </c>
      <c r="F26" s="209">
        <f t="shared" si="1"/>
        <v>100</v>
      </c>
      <c r="G26" s="209">
        <f t="shared" si="1"/>
        <v>1.7999999999999998</v>
      </c>
      <c r="H26" s="208">
        <f t="shared" si="1"/>
        <v>59441</v>
      </c>
      <c r="I26" s="209">
        <f t="shared" si="1"/>
        <v>100</v>
      </c>
      <c r="J26" s="209">
        <f t="shared" si="1"/>
        <v>0.60000000000000009</v>
      </c>
      <c r="K26" s="208">
        <f t="shared" si="1"/>
        <v>1539.89</v>
      </c>
      <c r="L26" s="209">
        <f t="shared" si="1"/>
        <v>99.999999999999986</v>
      </c>
      <c r="M26" s="209">
        <f t="shared" si="1"/>
        <v>0.6</v>
      </c>
      <c r="N26" s="208">
        <f t="shared" si="1"/>
        <v>44011322</v>
      </c>
      <c r="O26" s="209">
        <f t="shared" si="1"/>
        <v>99.999999999999986</v>
      </c>
      <c r="P26" s="209">
        <f t="shared" si="1"/>
        <v>38</v>
      </c>
      <c r="Q26" s="208">
        <f t="shared" si="1"/>
        <v>8047530</v>
      </c>
      <c r="R26" s="209">
        <f t="shared" si="1"/>
        <v>100.00000000000001</v>
      </c>
      <c r="S26" s="209">
        <f t="shared" si="1"/>
        <v>8.5</v>
      </c>
      <c r="T26" s="208">
        <f t="shared" si="1"/>
        <v>7381569</v>
      </c>
      <c r="U26" s="209">
        <f t="shared" si="1"/>
        <v>99.999999999999986</v>
      </c>
      <c r="V26" s="209">
        <f t="shared" si="1"/>
        <v>20.5</v>
      </c>
      <c r="W26" s="209">
        <f t="shared" si="1"/>
        <v>100.00000000000001</v>
      </c>
      <c r="X26" s="208">
        <f t="shared" si="1"/>
        <v>43556282</v>
      </c>
      <c r="Y26" s="60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</row>
    <row r="27" spans="1:48" x14ac:dyDescent="0.25">
      <c r="Q27" s="178"/>
      <c r="R27" s="178"/>
      <c r="S27" s="178"/>
      <c r="T27" s="178"/>
      <c r="U27" s="178"/>
      <c r="V27" s="178"/>
      <c r="W27" s="99"/>
      <c r="X27" s="178"/>
      <c r="Y27" s="60"/>
    </row>
    <row r="28" spans="1:48" x14ac:dyDescent="0.25">
      <c r="Q28" s="32"/>
      <c r="R28" s="33"/>
      <c r="S28" s="33"/>
      <c r="T28" s="32"/>
      <c r="U28" s="33"/>
      <c r="V28" s="33"/>
      <c r="W28" s="32"/>
      <c r="X28" s="33"/>
      <c r="Y28" s="60"/>
    </row>
    <row r="29" spans="1:48" x14ac:dyDescent="0.25">
      <c r="A29" s="7"/>
      <c r="B29" s="30"/>
      <c r="C29" s="29"/>
      <c r="D29" s="30"/>
      <c r="E29" s="29"/>
      <c r="F29" s="30"/>
      <c r="G29" s="29"/>
      <c r="H29" s="30"/>
      <c r="I29" s="29"/>
      <c r="J29" s="85"/>
      <c r="K29" s="29"/>
      <c r="L29" s="30"/>
      <c r="M29" s="29"/>
      <c r="N29" s="30"/>
      <c r="O29" s="29"/>
      <c r="P29" s="29"/>
      <c r="Q29" s="30"/>
      <c r="R29" s="7"/>
    </row>
    <row r="30" spans="1:48" x14ac:dyDescent="0.25">
      <c r="A30" s="7"/>
      <c r="B30" s="30"/>
      <c r="C30" s="29"/>
      <c r="D30" s="30"/>
      <c r="E30" s="29"/>
      <c r="F30" s="30"/>
      <c r="G30" s="29"/>
      <c r="H30" s="30"/>
      <c r="I30" s="29"/>
      <c r="J30" s="30"/>
      <c r="K30" s="29"/>
      <c r="L30" s="30"/>
      <c r="M30" s="29"/>
      <c r="N30" s="30"/>
      <c r="O30" s="29"/>
      <c r="P30" s="29"/>
      <c r="Q30" s="30"/>
      <c r="R30" s="7"/>
    </row>
    <row r="31" spans="1:48" ht="10.5" customHeight="1" x14ac:dyDescent="0.25">
      <c r="A31" s="61"/>
      <c r="B31" s="62"/>
      <c r="C31" s="63"/>
      <c r="D31" s="62"/>
      <c r="E31" s="63"/>
      <c r="F31" s="62"/>
      <c r="G31" s="63"/>
      <c r="H31" s="30"/>
      <c r="I31" s="29"/>
      <c r="J31" s="30"/>
      <c r="K31" s="29"/>
      <c r="L31" s="30"/>
      <c r="M31" s="29"/>
      <c r="N31" s="30"/>
      <c r="O31" s="29"/>
      <c r="P31" s="29"/>
      <c r="Q31" s="30"/>
      <c r="R31" s="7"/>
    </row>
    <row r="32" spans="1:48" x14ac:dyDescent="0.25">
      <c r="A32" s="98"/>
      <c r="B32" s="30"/>
      <c r="C32" s="562"/>
      <c r="D32" s="562"/>
      <c r="E32" s="29"/>
      <c r="F32" s="30"/>
      <c r="G32" s="29"/>
      <c r="H32" s="30"/>
      <c r="I32" s="29"/>
      <c r="J32" s="30"/>
      <c r="K32" s="29"/>
      <c r="L32" s="30"/>
      <c r="M32" s="29"/>
      <c r="N32" s="30"/>
      <c r="O32" s="29"/>
      <c r="P32" s="29"/>
      <c r="Q32" s="30"/>
      <c r="R32" s="7"/>
    </row>
    <row r="33" spans="1:24" x14ac:dyDescent="0.25">
      <c r="A33" s="98"/>
      <c r="B33" s="30"/>
      <c r="C33" s="29"/>
      <c r="D33" s="30"/>
      <c r="E33" s="29"/>
      <c r="F33" s="30"/>
      <c r="G33" s="29"/>
      <c r="H33" s="30"/>
      <c r="I33" s="29"/>
      <c r="J33" s="30"/>
      <c r="K33" s="29"/>
      <c r="L33" s="30"/>
      <c r="M33" s="29"/>
      <c r="N33" s="30"/>
      <c r="O33" s="29"/>
      <c r="P33" s="29"/>
      <c r="Q33" s="30"/>
      <c r="R33" s="7"/>
    </row>
    <row r="34" spans="1:24" x14ac:dyDescent="0.25">
      <c r="A34" s="7"/>
      <c r="B34" s="30"/>
      <c r="C34" s="29"/>
      <c r="D34" s="30"/>
      <c r="E34" s="29"/>
      <c r="F34" s="30"/>
      <c r="G34" s="29"/>
      <c r="H34" s="30"/>
      <c r="I34" s="29"/>
      <c r="J34" s="30"/>
      <c r="K34" s="29"/>
      <c r="L34" s="30"/>
      <c r="M34" s="29"/>
      <c r="N34" s="30"/>
      <c r="O34" s="29"/>
      <c r="P34" s="29"/>
      <c r="Q34" s="30"/>
      <c r="R34" s="7"/>
    </row>
    <row r="35" spans="1:24" x14ac:dyDescent="0.25">
      <c r="A35" s="7"/>
      <c r="B35" s="30"/>
      <c r="C35" s="29"/>
      <c r="D35" s="30"/>
      <c r="E35" s="29"/>
      <c r="F35" s="30"/>
      <c r="G35" s="29"/>
      <c r="H35" s="30"/>
      <c r="I35" s="29"/>
      <c r="J35" s="30"/>
      <c r="K35" s="29"/>
      <c r="L35" s="30"/>
      <c r="M35" s="29"/>
      <c r="N35" s="30"/>
      <c r="O35" s="29"/>
      <c r="P35" s="29"/>
      <c r="Q35" s="30"/>
      <c r="R35" s="7"/>
    </row>
    <row r="36" spans="1:24" x14ac:dyDescent="0.25">
      <c r="A36" s="7"/>
      <c r="B36" s="30"/>
      <c r="C36" s="29"/>
      <c r="D36" s="30"/>
      <c r="E36" s="29"/>
      <c r="F36" s="30"/>
      <c r="G36" s="29"/>
      <c r="H36" s="30"/>
      <c r="I36" s="29"/>
      <c r="J36" s="30"/>
      <c r="K36" s="29"/>
      <c r="L36" s="30"/>
      <c r="M36" s="29"/>
      <c r="N36" s="30"/>
      <c r="O36" s="29"/>
      <c r="P36" s="29"/>
      <c r="Q36" s="30"/>
      <c r="R36" s="7"/>
    </row>
    <row r="37" spans="1:24" x14ac:dyDescent="0.25">
      <c r="A37" s="7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47"/>
      <c r="T37" s="64"/>
      <c r="U37" s="64"/>
      <c r="W37" s="30"/>
      <c r="X37" s="29"/>
    </row>
    <row r="38" spans="1:24" x14ac:dyDescent="0.25">
      <c r="A38" s="7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47"/>
      <c r="T38" s="64"/>
      <c r="U38" s="64"/>
    </row>
    <row r="39" spans="1:24" x14ac:dyDescent="0.25">
      <c r="A39" s="7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47"/>
      <c r="T39" s="64"/>
      <c r="U39" s="64"/>
    </row>
    <row r="40" spans="1:24" x14ac:dyDescent="0.25">
      <c r="A40" s="7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47"/>
      <c r="T40" s="64"/>
      <c r="U40" s="64"/>
    </row>
    <row r="41" spans="1:24" x14ac:dyDescent="0.25">
      <c r="A41" s="7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47"/>
      <c r="T41" s="64"/>
      <c r="U41" s="64"/>
    </row>
    <row r="42" spans="1:24" x14ac:dyDescent="0.25">
      <c r="A42" s="7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47"/>
      <c r="T42" s="64"/>
      <c r="U42" s="64"/>
    </row>
    <row r="43" spans="1:24" x14ac:dyDescent="0.25">
      <c r="A43" s="7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47"/>
      <c r="T43" s="64"/>
      <c r="U43" s="64"/>
    </row>
    <row r="44" spans="1:24" x14ac:dyDescent="0.25">
      <c r="A44" s="7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47"/>
      <c r="T44" s="64"/>
      <c r="U44" s="64"/>
    </row>
    <row r="45" spans="1:24" x14ac:dyDescent="0.25">
      <c r="A45" s="7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47"/>
      <c r="T45" s="64"/>
      <c r="U45" s="64"/>
    </row>
    <row r="46" spans="1:24" x14ac:dyDescent="0.25">
      <c r="A46" s="7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47"/>
      <c r="T46" s="64"/>
      <c r="U46" s="64"/>
    </row>
    <row r="47" spans="1:24" x14ac:dyDescent="0.25">
      <c r="A47" s="7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47"/>
      <c r="T47" s="64"/>
      <c r="U47" s="64"/>
    </row>
    <row r="48" spans="1:24" x14ac:dyDescent="0.25">
      <c r="A48" s="7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47"/>
      <c r="T48" s="64"/>
      <c r="U48" s="64"/>
    </row>
    <row r="49" spans="1:21" x14ac:dyDescent="0.25">
      <c r="A49" s="7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47"/>
      <c r="T49" s="64"/>
      <c r="U49" s="64"/>
    </row>
    <row r="50" spans="1:21" x14ac:dyDescent="0.25">
      <c r="A50" s="7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47"/>
      <c r="T50" s="64"/>
      <c r="U50" s="64"/>
    </row>
    <row r="51" spans="1:21" x14ac:dyDescent="0.25">
      <c r="A51" s="7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47"/>
      <c r="T51" s="64"/>
      <c r="U51" s="64"/>
    </row>
    <row r="52" spans="1:21" x14ac:dyDescent="0.25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47"/>
      <c r="T52" s="64"/>
      <c r="U52" s="64"/>
    </row>
    <row r="53" spans="1:21" x14ac:dyDescent="0.25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47"/>
      <c r="T53" s="64"/>
      <c r="U53" s="64"/>
    </row>
    <row r="54" spans="1:21" x14ac:dyDescent="0.25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47"/>
      <c r="T54" s="64"/>
      <c r="U54" s="64"/>
    </row>
    <row r="55" spans="1:21" x14ac:dyDescent="0.25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47"/>
      <c r="T55" s="64"/>
      <c r="U55" s="64"/>
    </row>
    <row r="56" spans="1:21" x14ac:dyDescent="0.25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47"/>
      <c r="T56" s="64"/>
      <c r="U56" s="64"/>
    </row>
    <row r="57" spans="1:21" x14ac:dyDescent="0.25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47"/>
      <c r="T57" s="64"/>
      <c r="U57" s="64"/>
    </row>
    <row r="58" spans="1:21" x14ac:dyDescent="0.2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47"/>
      <c r="T58" s="64"/>
      <c r="U58" s="64"/>
    </row>
    <row r="59" spans="1:21" x14ac:dyDescent="0.25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47"/>
      <c r="T59" s="64"/>
      <c r="U59" s="64"/>
    </row>
    <row r="91" spans="2:2" x14ac:dyDescent="0.25">
      <c r="B91" t="s">
        <v>85</v>
      </c>
    </row>
  </sheetData>
  <sheetProtection algorithmName="SHA-512" hashValue="k2sboSOl4ojO43HHNi6md1CjwknwhgHzejueotTnIGtnZFgb+YFRX9SSrkzRsdDSk1/Pir6y4oMZqTyqwYUCTg==" saltValue="92NU0VW7FblatpxqVEkUDQ==" spinCount="100000" sheet="1" objects="1" scenarios="1"/>
  <mergeCells count="20">
    <mergeCell ref="A1:M2"/>
    <mergeCell ref="A7:A9"/>
    <mergeCell ref="A6:X6"/>
    <mergeCell ref="A4:X4"/>
    <mergeCell ref="C32:D32"/>
    <mergeCell ref="W7:X8"/>
    <mergeCell ref="B8:D8"/>
    <mergeCell ref="E8:G8"/>
    <mergeCell ref="H8:J8"/>
    <mergeCell ref="K8:M8"/>
    <mergeCell ref="N8:P8"/>
    <mergeCell ref="Q8:S8"/>
    <mergeCell ref="T8:V8"/>
    <mergeCell ref="B7:D7"/>
    <mergeCell ref="E7:G7"/>
    <mergeCell ref="H7:J7"/>
    <mergeCell ref="K7:M7"/>
    <mergeCell ref="N7:P7"/>
    <mergeCell ref="Q7:S7"/>
    <mergeCell ref="T7:V7"/>
  </mergeCells>
  <printOptions horizontalCentered="1"/>
  <pageMargins left="0.59055118110236227" right="0.39370078740157483" top="0.39370078740157483" bottom="0.51181102362204722" header="0" footer="0"/>
  <pageSetup paperSize="9" scale="53" orientation="landscape" r:id="rId1"/>
  <headerFooter alignWithMargins="0"/>
  <ignoredErrors>
    <ignoredError sqref="B10 D10:E10 H10 K10 N10 P10:Q10 T10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X78"/>
  <sheetViews>
    <sheetView showGridLines="0" zoomScaleNormal="100" workbookViewId="0">
      <pane ySplit="6" topLeftCell="A7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44.33203125" customWidth="1"/>
    <col min="2" max="6" width="25.6640625" customWidth="1"/>
    <col min="7" max="7" width="18.33203125" customWidth="1"/>
    <col min="8" max="12" width="21.6640625" customWidth="1"/>
  </cols>
  <sheetData>
    <row r="1" spans="1:24" ht="20.25" customHeight="1" x14ac:dyDescent="0.25">
      <c r="A1" s="510" t="s">
        <v>434</v>
      </c>
      <c r="B1" s="510"/>
      <c r="C1" s="510"/>
      <c r="D1" s="510"/>
      <c r="E1" s="322"/>
    </row>
    <row r="2" spans="1:24" ht="30.6" customHeight="1" x14ac:dyDescent="0.25">
      <c r="A2" s="510"/>
      <c r="B2" s="510"/>
      <c r="C2" s="510"/>
      <c r="D2" s="510"/>
      <c r="E2" s="322"/>
    </row>
    <row r="3" spans="1:24" ht="6" customHeight="1" x14ac:dyDescent="0.4">
      <c r="A3" s="165"/>
      <c r="B3" s="165"/>
      <c r="C3" s="165"/>
      <c r="D3" s="102"/>
    </row>
    <row r="4" spans="1:24" ht="20.100000000000001" customHeight="1" x14ac:dyDescent="0.25">
      <c r="A4" s="325" t="s">
        <v>376</v>
      </c>
      <c r="B4" s="157"/>
      <c r="C4" s="157"/>
      <c r="D4" s="157"/>
      <c r="E4" s="174"/>
      <c r="F4" s="5"/>
    </row>
    <row r="5" spans="1:24" ht="15.9" customHeight="1" x14ac:dyDescent="0.25">
      <c r="A5" s="157" t="s">
        <v>488</v>
      </c>
      <c r="B5" s="157"/>
      <c r="C5" s="157"/>
      <c r="D5" s="157"/>
      <c r="E5" s="307"/>
      <c r="F5" s="5"/>
    </row>
    <row r="6" spans="1:24" ht="15.9" customHeight="1" x14ac:dyDescent="0.25">
      <c r="A6" s="571" t="s">
        <v>2</v>
      </c>
      <c r="B6" s="571"/>
      <c r="C6" s="571"/>
      <c r="D6" s="571"/>
      <c r="E6" s="571"/>
      <c r="F6" s="143"/>
      <c r="G6" s="143"/>
      <c r="H6" s="143"/>
    </row>
    <row r="7" spans="1:24" s="130" customFormat="1" ht="3.9" customHeight="1" x14ac:dyDescent="0.25">
      <c r="A7" s="214"/>
      <c r="B7" s="214"/>
      <c r="C7" s="214"/>
      <c r="D7" s="214"/>
      <c r="E7" s="214"/>
      <c r="F7" s="215"/>
      <c r="G7" s="215"/>
      <c r="H7" s="215"/>
    </row>
    <row r="8" spans="1:24" ht="15.9" customHeight="1" x14ac:dyDescent="0.25">
      <c r="A8" s="570" t="s">
        <v>337</v>
      </c>
      <c r="B8" s="570"/>
      <c r="C8" s="570"/>
      <c r="D8" s="570"/>
      <c r="E8" s="570"/>
      <c r="F8" s="65"/>
    </row>
    <row r="9" spans="1:24" ht="57.9" customHeight="1" thickBot="1" x14ac:dyDescent="0.3">
      <c r="A9" s="216" t="s">
        <v>22</v>
      </c>
      <c r="B9" s="177" t="s">
        <v>104</v>
      </c>
      <c r="C9" s="177" t="s">
        <v>105</v>
      </c>
      <c r="D9" s="177" t="s">
        <v>106</v>
      </c>
      <c r="E9" s="394" t="s">
        <v>107</v>
      </c>
      <c r="F9" s="1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4" ht="17.100000000000001" customHeight="1" x14ac:dyDescent="0.25">
      <c r="A10" s="400"/>
      <c r="B10" s="213" t="s">
        <v>4</v>
      </c>
      <c r="C10" s="213" t="s">
        <v>23</v>
      </c>
      <c r="D10" s="213" t="s">
        <v>5</v>
      </c>
      <c r="E10" s="213" t="s">
        <v>24</v>
      </c>
      <c r="F10" s="1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03"/>
      <c r="V10" s="403"/>
      <c r="W10" s="403"/>
      <c r="X10" s="403"/>
    </row>
    <row r="11" spans="1:24" ht="20.100000000000001" customHeight="1" x14ac:dyDescent="0.25">
      <c r="A11" s="217" t="s">
        <v>310</v>
      </c>
      <c r="B11" s="210">
        <v>72614270.812700018</v>
      </c>
      <c r="C11" s="210">
        <v>27838538.899356592</v>
      </c>
      <c r="D11" s="210">
        <v>3353062.0561333271</v>
      </c>
      <c r="E11" s="211">
        <f>B11-C11-D11</f>
        <v>41422669.8572101</v>
      </c>
      <c r="F11" s="18"/>
      <c r="G11" s="26"/>
      <c r="H11" s="401"/>
      <c r="I11" s="401"/>
      <c r="J11" s="40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100000000000001" customHeight="1" x14ac:dyDescent="0.25">
      <c r="A12" s="217" t="s">
        <v>311</v>
      </c>
      <c r="B12" s="210">
        <v>55849369.073859997</v>
      </c>
      <c r="C12" s="210">
        <v>28375899.999999996</v>
      </c>
      <c r="D12" s="210">
        <v>1610061.9247649966</v>
      </c>
      <c r="E12" s="211">
        <f t="shared" ref="E12:E18" si="0">B12-C12-D12</f>
        <v>25863407.149095003</v>
      </c>
      <c r="F12" s="18"/>
      <c r="G12" s="26"/>
      <c r="H12" s="401"/>
      <c r="I12" s="401"/>
      <c r="J12" s="40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100000000000001" customHeight="1" x14ac:dyDescent="0.25">
      <c r="A13" s="217" t="s">
        <v>27</v>
      </c>
      <c r="B13" s="210">
        <v>18722098.445110001</v>
      </c>
      <c r="C13" s="210">
        <v>10249957.199999999</v>
      </c>
      <c r="D13" s="210">
        <v>-69740.909578999068</v>
      </c>
      <c r="E13" s="211">
        <f t="shared" si="0"/>
        <v>8541882.1546890009</v>
      </c>
      <c r="F13" s="18"/>
      <c r="G13" s="26"/>
      <c r="H13" s="401"/>
      <c r="I13" s="401"/>
      <c r="J13" s="40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100000000000001" customHeight="1" x14ac:dyDescent="0.25">
      <c r="A14" s="162" t="s">
        <v>312</v>
      </c>
      <c r="B14" s="205">
        <v>934645.68776999996</v>
      </c>
      <c r="C14" s="205">
        <v>578062.79999999981</v>
      </c>
      <c r="D14" s="205">
        <v>23897.704109600028</v>
      </c>
      <c r="E14" s="212">
        <f t="shared" si="0"/>
        <v>332685.1836604001</v>
      </c>
      <c r="F14" s="18"/>
      <c r="G14" s="26"/>
      <c r="H14" s="401"/>
      <c r="I14" s="401"/>
      <c r="J14" s="40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100000000000001" customHeight="1" x14ac:dyDescent="0.25">
      <c r="A15" s="162" t="s">
        <v>313</v>
      </c>
      <c r="B15" s="205">
        <v>20833.29074</v>
      </c>
      <c r="C15" s="205">
        <v>11936.400000000001</v>
      </c>
      <c r="D15" s="205">
        <v>-845.72782939999922</v>
      </c>
      <c r="E15" s="212">
        <f t="shared" si="0"/>
        <v>9742.6185693999978</v>
      </c>
      <c r="F15" s="18"/>
      <c r="G15" s="26"/>
      <c r="H15" s="401"/>
      <c r="I15" s="401"/>
      <c r="J15" s="40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100000000000001" customHeight="1" x14ac:dyDescent="0.25">
      <c r="A16" s="162" t="s">
        <v>314</v>
      </c>
      <c r="B16" s="205">
        <v>286356.88773000002</v>
      </c>
      <c r="C16" s="205">
        <v>155741.59999999998</v>
      </c>
      <c r="D16" s="205">
        <v>4054.5272243999857</v>
      </c>
      <c r="E16" s="212">
        <f t="shared" si="0"/>
        <v>126560.76050560006</v>
      </c>
      <c r="F16" s="18"/>
      <c r="G16" s="26"/>
      <c r="H16" s="401"/>
      <c r="I16" s="401"/>
      <c r="J16" s="40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100000000000001" customHeight="1" x14ac:dyDescent="0.25">
      <c r="A17" s="162" t="s">
        <v>315</v>
      </c>
      <c r="B17" s="205">
        <v>6765307.7770500006</v>
      </c>
      <c r="C17" s="205">
        <v>3484292</v>
      </c>
      <c r="D17" s="205">
        <v>-51023.124876798815</v>
      </c>
      <c r="E17" s="212">
        <f t="shared" si="0"/>
        <v>3332038.9019267992</v>
      </c>
      <c r="F17" s="18"/>
      <c r="G17" s="26"/>
      <c r="H17" s="401"/>
      <c r="I17" s="401"/>
      <c r="J17" s="40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100000000000001" customHeight="1" x14ac:dyDescent="0.25">
      <c r="A18" s="162" t="s">
        <v>316</v>
      </c>
      <c r="B18" s="205">
        <v>10714954.801819999</v>
      </c>
      <c r="C18" s="205">
        <v>6019924.3999999994</v>
      </c>
      <c r="D18" s="205">
        <v>-45824.288206800265</v>
      </c>
      <c r="E18" s="212">
        <f t="shared" si="0"/>
        <v>4740854.6900267992</v>
      </c>
      <c r="F18" s="18"/>
      <c r="G18" s="26"/>
      <c r="H18" s="401"/>
      <c r="I18" s="401"/>
      <c r="J18" s="40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100000000000001" customHeight="1" x14ac:dyDescent="0.25">
      <c r="A19" s="412" t="s">
        <v>33</v>
      </c>
      <c r="B19" s="209">
        <f>B11+B12+B13</f>
        <v>147185738.33167002</v>
      </c>
      <c r="C19" s="209">
        <f t="shared" ref="C19:D19" si="1">C11+C12+C13</f>
        <v>66464396.099356592</v>
      </c>
      <c r="D19" s="209">
        <f t="shared" si="1"/>
        <v>4893383.071319324</v>
      </c>
      <c r="E19" s="404">
        <f>E11+E12+E13</f>
        <v>75827959.160994098</v>
      </c>
      <c r="F19" s="18"/>
      <c r="G19" s="26"/>
      <c r="H19" s="401"/>
      <c r="I19" s="401"/>
      <c r="J19" s="40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100000000000001" customHeight="1" x14ac:dyDescent="0.25">
      <c r="A20" s="569"/>
      <c r="B20" s="569"/>
      <c r="C20" s="18"/>
      <c r="D20" s="18"/>
      <c r="E20" s="406"/>
      <c r="F20" s="1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9" customHeight="1" x14ac:dyDescent="0.25">
      <c r="A21" s="570" t="s">
        <v>489</v>
      </c>
      <c r="B21" s="570"/>
      <c r="C21" s="570"/>
      <c r="D21" s="570"/>
      <c r="E21" s="559"/>
      <c r="F21" s="57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57.9" customHeight="1" thickBot="1" x14ac:dyDescent="0.3">
      <c r="A22" s="216" t="s">
        <v>22</v>
      </c>
      <c r="B22" s="425" t="s">
        <v>490</v>
      </c>
      <c r="C22" s="425" t="s">
        <v>479</v>
      </c>
      <c r="D22" s="426" t="s">
        <v>492</v>
      </c>
      <c r="E22" s="408" t="s">
        <v>108</v>
      </c>
      <c r="F22" s="408" t="s">
        <v>370</v>
      </c>
      <c r="G22" s="16"/>
      <c r="H22" s="568"/>
      <c r="I22" s="568"/>
      <c r="J22" s="568"/>
      <c r="K22" s="56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7.100000000000001" customHeight="1" x14ac:dyDescent="0.25">
      <c r="A23" s="400"/>
      <c r="B23" s="213" t="s">
        <v>34</v>
      </c>
      <c r="C23" s="213" t="s">
        <v>35</v>
      </c>
      <c r="D23" s="213" t="s">
        <v>36</v>
      </c>
      <c r="E23" s="405" t="s">
        <v>37</v>
      </c>
      <c r="F23" s="213" t="s">
        <v>38</v>
      </c>
      <c r="G23" s="1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100000000000001" customHeight="1" x14ac:dyDescent="0.25">
      <c r="A24" s="217" t="s">
        <v>310</v>
      </c>
      <c r="B24" s="211">
        <v>72415959.323970005</v>
      </c>
      <c r="C24" s="211">
        <v>34028089.900000006</v>
      </c>
      <c r="D24" s="211">
        <v>2334000.7545500002</v>
      </c>
      <c r="E24" s="211">
        <v>-574012.32698999986</v>
      </c>
      <c r="F24" s="211">
        <f>B24-C24-D24-E24</f>
        <v>36627880.996409997</v>
      </c>
      <c r="G24" s="16"/>
      <c r="H24" s="402"/>
      <c r="I24" s="402"/>
      <c r="J24" s="402"/>
      <c r="K24" s="402"/>
      <c r="L24" s="40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100000000000001" customHeight="1" x14ac:dyDescent="0.25">
      <c r="A25" s="217" t="s">
        <v>311</v>
      </c>
      <c r="B25" s="211">
        <v>62845433.146080002</v>
      </c>
      <c r="C25" s="211">
        <v>30704869.98</v>
      </c>
      <c r="D25" s="211">
        <v>1210961.1164600002</v>
      </c>
      <c r="E25" s="211">
        <v>-1271928.8655700001</v>
      </c>
      <c r="F25" s="211">
        <f t="shared" ref="F25:F31" si="2">B25-C25-D25-E25</f>
        <v>32201530.915190004</v>
      </c>
      <c r="G25" s="16"/>
      <c r="H25" s="402"/>
      <c r="I25" s="402"/>
      <c r="J25" s="402"/>
      <c r="K25" s="402"/>
      <c r="L25" s="40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100000000000001" customHeight="1" x14ac:dyDescent="0.25">
      <c r="A26" s="217" t="s">
        <v>27</v>
      </c>
      <c r="B26" s="211">
        <v>18548714.818059999</v>
      </c>
      <c r="C26" s="211">
        <v>10979645.59</v>
      </c>
      <c r="D26" s="211">
        <v>-180713.57337000003</v>
      </c>
      <c r="E26" s="211">
        <v>-51962.849589999998</v>
      </c>
      <c r="F26" s="211">
        <f t="shared" si="2"/>
        <v>7801745.6510199998</v>
      </c>
      <c r="G26" s="16"/>
      <c r="H26" s="402"/>
      <c r="I26" s="402"/>
      <c r="J26" s="402"/>
      <c r="K26" s="402"/>
      <c r="L26" s="40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100000000000001" customHeight="1" x14ac:dyDescent="0.25">
      <c r="A27" s="162" t="s">
        <v>312</v>
      </c>
      <c r="B27" s="212">
        <v>783314.22123000002</v>
      </c>
      <c r="C27" s="212">
        <v>460404.01</v>
      </c>
      <c r="D27" s="212">
        <v>-14491.987350000001</v>
      </c>
      <c r="E27" s="212">
        <v>-5976.7898100000002</v>
      </c>
      <c r="F27" s="212">
        <f t="shared" si="2"/>
        <v>343378.98839000001</v>
      </c>
      <c r="G27" s="16"/>
      <c r="H27" s="87"/>
      <c r="I27" s="87"/>
      <c r="J27" s="87"/>
      <c r="K27" s="87"/>
      <c r="L27" s="87"/>
    </row>
    <row r="28" spans="1:24" ht="20.100000000000001" customHeight="1" x14ac:dyDescent="0.25">
      <c r="A28" s="162" t="s">
        <v>313</v>
      </c>
      <c r="B28" s="212">
        <v>21491.239450000001</v>
      </c>
      <c r="C28" s="212">
        <v>11367.99</v>
      </c>
      <c r="D28" s="212">
        <v>880.4987000000001</v>
      </c>
      <c r="E28" s="212">
        <v>-97.005569999999992</v>
      </c>
      <c r="F28" s="212">
        <f t="shared" si="2"/>
        <v>9339.7563200000004</v>
      </c>
      <c r="G28" s="67"/>
      <c r="H28" s="87"/>
      <c r="I28" s="87"/>
      <c r="J28" s="87"/>
      <c r="K28" s="87"/>
      <c r="L28" s="87"/>
    </row>
    <row r="29" spans="1:24" ht="20.100000000000001" customHeight="1" x14ac:dyDescent="0.25">
      <c r="A29" s="162" t="s">
        <v>314</v>
      </c>
      <c r="B29" s="212">
        <v>303245.43960000004</v>
      </c>
      <c r="C29" s="212">
        <v>179614.4</v>
      </c>
      <c r="D29" s="212">
        <v>7199.0244699999994</v>
      </c>
      <c r="E29" s="212">
        <v>-410.63723999999991</v>
      </c>
      <c r="F29" s="212">
        <f t="shared" si="2"/>
        <v>116842.65237000004</v>
      </c>
      <c r="G29" s="16"/>
      <c r="H29" s="87"/>
      <c r="I29" s="87"/>
      <c r="J29" s="87"/>
      <c r="K29" s="87"/>
      <c r="L29" s="87"/>
    </row>
    <row r="30" spans="1:24" ht="20.100000000000001" customHeight="1" x14ac:dyDescent="0.25">
      <c r="A30" s="162" t="s">
        <v>315</v>
      </c>
      <c r="B30" s="212">
        <v>6677344.1778699998</v>
      </c>
      <c r="C30" s="212">
        <v>3852615.209999999</v>
      </c>
      <c r="D30" s="212">
        <v>-369747.71072000003</v>
      </c>
      <c r="E30" s="212">
        <v>-14011.939350000001</v>
      </c>
      <c r="F30" s="212">
        <f t="shared" si="2"/>
        <v>3208488.6179400007</v>
      </c>
      <c r="G30" s="16"/>
      <c r="H30" s="87"/>
      <c r="I30" s="87"/>
      <c r="J30" s="87"/>
      <c r="K30" s="87"/>
      <c r="L30" s="87"/>
    </row>
    <row r="31" spans="1:24" ht="20.100000000000001" customHeight="1" x14ac:dyDescent="0.25">
      <c r="A31" s="162" t="s">
        <v>316</v>
      </c>
      <c r="B31" s="212">
        <v>10763319.739909999</v>
      </c>
      <c r="C31" s="212">
        <v>6475643.9800000004</v>
      </c>
      <c r="D31" s="212">
        <v>195446.60153000001</v>
      </c>
      <c r="E31" s="212">
        <v>-31466.477619999994</v>
      </c>
      <c r="F31" s="212">
        <f t="shared" si="2"/>
        <v>4123695.6359999985</v>
      </c>
      <c r="G31" s="16"/>
      <c r="H31" s="87"/>
      <c r="I31" s="87"/>
      <c r="J31" s="87"/>
      <c r="K31" s="87"/>
      <c r="L31" s="87"/>
    </row>
    <row r="32" spans="1:24" ht="20.100000000000001" customHeight="1" x14ac:dyDescent="0.25">
      <c r="A32" s="412" t="s">
        <v>491</v>
      </c>
      <c r="B32" s="209">
        <f>B24+B25+B26</f>
        <v>153810107.28811002</v>
      </c>
      <c r="C32" s="209">
        <f t="shared" ref="C32:E32" si="3">C24+C25+C26</f>
        <v>75712605.470000014</v>
      </c>
      <c r="D32" s="209">
        <f t="shared" si="3"/>
        <v>3364248.2976400005</v>
      </c>
      <c r="E32" s="209">
        <f t="shared" si="3"/>
        <v>-1897904.0421499999</v>
      </c>
      <c r="F32" s="209">
        <f>F24+F25+F26</f>
        <v>76631157.562619999</v>
      </c>
      <c r="G32" s="16"/>
      <c r="H32" s="87"/>
      <c r="I32" s="87"/>
      <c r="J32" s="87"/>
      <c r="K32" s="87"/>
      <c r="L32" s="87"/>
    </row>
    <row r="33" spans="1:8" ht="18.75" customHeight="1" x14ac:dyDescent="0.25">
      <c r="C33" s="9"/>
      <c r="D33" s="9"/>
      <c r="G33" s="16"/>
    </row>
    <row r="34" spans="1:8" ht="18.75" customHeight="1" x14ac:dyDescent="0.25">
      <c r="A34" s="15"/>
      <c r="B34" s="20"/>
      <c r="C34" s="20"/>
      <c r="D34" s="9"/>
      <c r="G34" s="7"/>
    </row>
    <row r="35" spans="1:8" x14ac:dyDescent="0.25">
      <c r="A35" s="565"/>
      <c r="B35" s="565"/>
      <c r="C35" s="565"/>
      <c r="D35" s="565"/>
      <c r="E35" s="565"/>
      <c r="F35" s="565"/>
    </row>
    <row r="36" spans="1:8" hidden="1" x14ac:dyDescent="0.25">
      <c r="A36" s="65" t="s">
        <v>109</v>
      </c>
      <c r="B36" s="65"/>
      <c r="C36" s="65"/>
      <c r="D36" s="15"/>
      <c r="E36" s="15"/>
      <c r="F36" s="15"/>
    </row>
    <row r="37" spans="1:8" ht="16.2" hidden="1" thickBot="1" x14ac:dyDescent="0.35">
      <c r="A37" s="66"/>
      <c r="B37" s="66"/>
      <c r="C37" s="66"/>
      <c r="D37" s="66"/>
      <c r="E37" s="6" t="s">
        <v>2</v>
      </c>
      <c r="F37" s="15"/>
    </row>
    <row r="38" spans="1:8" ht="65.25" hidden="1" customHeight="1" thickTop="1" x14ac:dyDescent="0.25">
      <c r="A38" s="566" t="s">
        <v>22</v>
      </c>
      <c r="B38" s="19" t="s">
        <v>110</v>
      </c>
      <c r="C38" s="19" t="s">
        <v>111</v>
      </c>
      <c r="D38" s="19" t="s">
        <v>112</v>
      </c>
      <c r="E38" s="19" t="s">
        <v>113</v>
      </c>
      <c r="F38" s="15"/>
    </row>
    <row r="39" spans="1:8" hidden="1" x14ac:dyDescent="0.25">
      <c r="A39" s="567"/>
      <c r="B39" s="8" t="s">
        <v>34</v>
      </c>
      <c r="C39" s="8" t="s">
        <v>35</v>
      </c>
      <c r="D39" s="8" t="s">
        <v>36</v>
      </c>
      <c r="E39" s="8" t="s">
        <v>114</v>
      </c>
      <c r="F39" s="15"/>
    </row>
    <row r="40" spans="1:8" hidden="1" x14ac:dyDescent="0.25">
      <c r="A40" s="10" t="s">
        <v>25</v>
      </c>
      <c r="B40" s="11">
        <v>72957000</v>
      </c>
      <c r="C40" s="11">
        <v>33028348.589999996</v>
      </c>
      <c r="D40" s="11">
        <v>-834600.87602999993</v>
      </c>
      <c r="E40" s="11">
        <v>40763252.286030002</v>
      </c>
      <c r="F40" s="15"/>
    </row>
    <row r="41" spans="1:8" hidden="1" x14ac:dyDescent="0.25">
      <c r="A41" s="12" t="s">
        <v>26</v>
      </c>
      <c r="B41" s="11">
        <v>60260000</v>
      </c>
      <c r="C41" s="11">
        <v>29527399.990000002</v>
      </c>
      <c r="D41" s="11">
        <v>602600.00999999989</v>
      </c>
      <c r="E41" s="11">
        <v>30129999.999999996</v>
      </c>
      <c r="F41" s="15"/>
    </row>
    <row r="42" spans="1:8" ht="12.75" hidden="1" customHeight="1" x14ac:dyDescent="0.25">
      <c r="A42" s="180" t="s">
        <v>27</v>
      </c>
      <c r="B42" s="11">
        <v>18199000</v>
      </c>
      <c r="C42" s="11">
        <v>10629962</v>
      </c>
      <c r="D42" s="11">
        <v>216937.99995999999</v>
      </c>
      <c r="E42" s="11">
        <v>7352100.0000400003</v>
      </c>
      <c r="F42" s="15"/>
    </row>
    <row r="43" spans="1:8" hidden="1" x14ac:dyDescent="0.25">
      <c r="A43" s="13" t="s">
        <v>28</v>
      </c>
      <c r="B43" s="16">
        <v>792000</v>
      </c>
      <c r="C43" s="16">
        <v>450172.80000000005</v>
      </c>
      <c r="D43" s="16">
        <v>9187.2000099999987</v>
      </c>
      <c r="E43" s="16">
        <v>332639.99998999998</v>
      </c>
      <c r="F43" s="15"/>
      <c r="G43" s="15"/>
      <c r="H43" s="15"/>
    </row>
    <row r="44" spans="1:8" hidden="1" x14ac:dyDescent="0.25">
      <c r="A44" s="13" t="s">
        <v>29</v>
      </c>
      <c r="B44" s="16">
        <v>20000</v>
      </c>
      <c r="C44" s="16">
        <v>11368</v>
      </c>
      <c r="D44" s="16">
        <v>231.99999</v>
      </c>
      <c r="E44" s="16">
        <v>8400.0000099999997</v>
      </c>
      <c r="F44" s="15"/>
    </row>
    <row r="45" spans="1:8" hidden="1" x14ac:dyDescent="0.25">
      <c r="A45" s="13" t="s">
        <v>30</v>
      </c>
      <c r="B45" s="16">
        <v>294000</v>
      </c>
      <c r="C45" s="16">
        <v>167109.58999999997</v>
      </c>
      <c r="D45" s="16">
        <v>3410.4099699999997</v>
      </c>
      <c r="E45" s="16">
        <v>123480.00003000002</v>
      </c>
      <c r="F45" s="15"/>
    </row>
    <row r="46" spans="1:8" hidden="1" x14ac:dyDescent="0.25">
      <c r="A46" s="13" t="s">
        <v>31</v>
      </c>
      <c r="B46" s="16">
        <v>6398000</v>
      </c>
      <c r="C46" s="16">
        <v>3636623.19</v>
      </c>
      <c r="D46" s="16">
        <v>74216.810000000012</v>
      </c>
      <c r="E46" s="16">
        <v>2687160</v>
      </c>
      <c r="F46" s="15"/>
    </row>
    <row r="47" spans="1:8" hidden="1" x14ac:dyDescent="0.25">
      <c r="A47" s="14" t="s">
        <v>32</v>
      </c>
      <c r="B47" s="16">
        <v>10695000</v>
      </c>
      <c r="C47" s="16">
        <v>6364688.4199999999</v>
      </c>
      <c r="D47" s="16">
        <v>129891.57998999998</v>
      </c>
      <c r="E47" s="16">
        <v>4200420.0000100005</v>
      </c>
      <c r="F47" s="15"/>
    </row>
    <row r="48" spans="1:8" ht="24.75" hidden="1" customHeight="1" thickBot="1" x14ac:dyDescent="0.3">
      <c r="A48" s="179" t="s">
        <v>115</v>
      </c>
      <c r="B48" s="17">
        <v>151416000</v>
      </c>
      <c r="C48" s="17">
        <v>73185710.579999998</v>
      </c>
      <c r="D48" s="17">
        <v>-15062.866070000047</v>
      </c>
      <c r="E48" s="17">
        <v>78245352.286069989</v>
      </c>
      <c r="F48" s="15"/>
    </row>
    <row r="49" spans="1:6" hidden="1" x14ac:dyDescent="0.25">
      <c r="A49" s="22"/>
      <c r="B49" s="18"/>
      <c r="C49" s="18"/>
      <c r="D49" s="18"/>
      <c r="E49" s="18"/>
      <c r="F49" s="15"/>
    </row>
    <row r="50" spans="1:6" x14ac:dyDescent="0.25">
      <c r="A50" s="22"/>
      <c r="B50" s="18"/>
      <c r="C50" s="18"/>
      <c r="D50" s="18"/>
      <c r="E50" s="18"/>
      <c r="F50" s="18"/>
    </row>
    <row r="51" spans="1:6" x14ac:dyDescent="0.25">
      <c r="C51" s="23"/>
    </row>
    <row r="52" spans="1:6" x14ac:dyDescent="0.25">
      <c r="A52" s="22"/>
      <c r="B52" s="24"/>
      <c r="C52" s="24"/>
      <c r="D52" s="24"/>
    </row>
    <row r="53" spans="1:6" x14ac:dyDescent="0.25">
      <c r="A53" s="22"/>
      <c r="B53" s="25"/>
      <c r="C53" s="23"/>
    </row>
    <row r="54" spans="1:6" ht="12.75" customHeight="1" x14ac:dyDescent="0.25">
      <c r="A54" s="1"/>
    </row>
    <row r="55" spans="1:6" ht="12.75" customHeight="1" x14ac:dyDescent="0.25">
      <c r="A55" s="1"/>
    </row>
    <row r="56" spans="1:6" ht="12.75" customHeight="1" x14ac:dyDescent="0.25">
      <c r="A56" s="1"/>
    </row>
    <row r="57" spans="1:6" ht="12.75" customHeight="1" x14ac:dyDescent="0.25">
      <c r="A57" s="1"/>
    </row>
    <row r="58" spans="1:6" ht="27" customHeight="1" x14ac:dyDescent="0.25"/>
    <row r="59" spans="1:6" ht="28.5" customHeight="1" x14ac:dyDescent="0.25"/>
    <row r="60" spans="1:6" ht="33" customHeight="1" x14ac:dyDescent="0.25"/>
    <row r="64" spans="1:6" ht="26.25" customHeight="1" x14ac:dyDescent="0.25"/>
    <row r="78" spans="2:2" x14ac:dyDescent="0.25">
      <c r="B78" t="s">
        <v>85</v>
      </c>
    </row>
  </sheetData>
  <sheetProtection algorithmName="SHA-512" hashValue="o9AHIuZt5RelpBS1WbsoQcXRO9XBf7KvxPn9qrqShUNYFTkKwy+cjW6DPHshA10ChFCcKXA4x+x83mf1WylEaA==" saltValue="jTGB6zEkEDBri4NHEWBjqg==" spinCount="100000" sheet="1" objects="1" scenarios="1"/>
  <mergeCells count="8">
    <mergeCell ref="A1:D2"/>
    <mergeCell ref="A35:F35"/>
    <mergeCell ref="A38:A39"/>
    <mergeCell ref="H22:K22"/>
    <mergeCell ref="A20:B20"/>
    <mergeCell ref="A21:F21"/>
    <mergeCell ref="A6:E6"/>
    <mergeCell ref="A8:E8"/>
  </mergeCells>
  <printOptions horizontalCentered="1" verticalCentered="1"/>
  <pageMargins left="0.78740157480314965" right="0.51181102362204722" top="0.39370078740157483" bottom="0.51181102362204722" header="0" footer="0"/>
  <pageSetup paperSize="9" scale="78" orientation="landscape" r:id="rId1"/>
  <headerFooter alignWithMargins="0"/>
  <ignoredErrors>
    <ignoredError sqref="B10:E10 B23:F23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showGridLines="0" zoomScaleNormal="100" workbookViewId="0">
      <selection activeCell="A4" sqref="A4"/>
    </sheetView>
  </sheetViews>
  <sheetFormatPr baseColWidth="10" defaultRowHeight="13.2" x14ac:dyDescent="0.25"/>
  <cols>
    <col min="1" max="1" width="61" customWidth="1"/>
    <col min="2" max="2" width="54.109375" customWidth="1"/>
    <col min="3" max="3" width="17.6640625" hidden="1" customWidth="1"/>
    <col min="4" max="4" width="17" customWidth="1"/>
  </cols>
  <sheetData>
    <row r="1" spans="1:4" ht="20.25" customHeight="1" x14ac:dyDescent="0.25">
      <c r="A1" s="510" t="s">
        <v>433</v>
      </c>
      <c r="B1" s="510"/>
      <c r="C1" s="201"/>
      <c r="D1" s="201"/>
    </row>
    <row r="2" spans="1:4" ht="30.6" customHeight="1" x14ac:dyDescent="0.25">
      <c r="A2" s="510"/>
      <c r="B2" s="510"/>
      <c r="C2" s="201"/>
      <c r="D2" s="201"/>
    </row>
    <row r="3" spans="1:4" ht="6" customHeight="1" x14ac:dyDescent="0.4">
      <c r="A3" s="165"/>
      <c r="B3" s="165"/>
      <c r="C3" s="165"/>
    </row>
    <row r="4" spans="1:4" ht="19.5" customHeight="1" x14ac:dyDescent="0.4">
      <c r="A4" s="157" t="s">
        <v>376</v>
      </c>
      <c r="B4" s="157"/>
      <c r="C4" s="165"/>
    </row>
    <row r="5" spans="1:4" ht="20.100000000000001" customHeight="1" x14ac:dyDescent="0.25">
      <c r="A5" s="391" t="s">
        <v>493</v>
      </c>
      <c r="B5" s="157"/>
    </row>
    <row r="6" spans="1:4" ht="18" customHeight="1" x14ac:dyDescent="0.25">
      <c r="A6" s="223" t="s">
        <v>2</v>
      </c>
      <c r="B6" s="223"/>
      <c r="D6" s="143"/>
    </row>
    <row r="7" spans="1:4" ht="62.1" customHeight="1" thickBot="1" x14ac:dyDescent="0.3">
      <c r="A7" s="216" t="s">
        <v>22</v>
      </c>
      <c r="B7" s="216" t="s">
        <v>39</v>
      </c>
      <c r="D7" s="46"/>
    </row>
    <row r="8" spans="1:4" ht="21.9" customHeight="1" x14ac:dyDescent="0.25">
      <c r="A8" s="218" t="s">
        <v>40</v>
      </c>
      <c r="B8" s="327">
        <v>75827959.160994098</v>
      </c>
    </row>
    <row r="9" spans="1:4" ht="21.9" customHeight="1" x14ac:dyDescent="0.25">
      <c r="A9" s="219" t="s">
        <v>495</v>
      </c>
      <c r="B9" s="327">
        <v>76631157.562619999</v>
      </c>
    </row>
    <row r="10" spans="1:4" ht="21.9" customHeight="1" x14ac:dyDescent="0.25">
      <c r="A10" s="222" t="s">
        <v>494</v>
      </c>
      <c r="B10" s="328">
        <v>1.0105999999999999</v>
      </c>
    </row>
    <row r="11" spans="1:4" ht="27" customHeight="1" x14ac:dyDescent="0.25">
      <c r="A11" s="220"/>
      <c r="B11" s="221"/>
    </row>
    <row r="12" spans="1:4" x14ac:dyDescent="0.25">
      <c r="B12" s="27"/>
    </row>
    <row r="14" spans="1:4" ht="12.75" customHeight="1" x14ac:dyDescent="0.25"/>
    <row r="15" spans="1:4" ht="12.75" customHeight="1" x14ac:dyDescent="0.25">
      <c r="A15" s="94"/>
      <c r="B15" s="2"/>
    </row>
    <row r="16" spans="1:4" ht="12.75" customHeight="1" x14ac:dyDescent="0.25">
      <c r="A16" s="94"/>
      <c r="B16" s="2"/>
    </row>
    <row r="17" spans="1:2" ht="12.75" customHeight="1" x14ac:dyDescent="0.25">
      <c r="A17" s="94"/>
      <c r="B17" s="52"/>
    </row>
    <row r="18" spans="1:2" ht="12.75" customHeight="1" x14ac:dyDescent="0.25">
      <c r="A18" s="94"/>
      <c r="B18" s="4"/>
    </row>
    <row r="19" spans="1:2" ht="27" customHeight="1" x14ac:dyDescent="0.25"/>
    <row r="20" spans="1:2" ht="28.5" customHeight="1" x14ac:dyDescent="0.25"/>
    <row r="21" spans="1:2" ht="33" customHeight="1" x14ac:dyDescent="0.25"/>
    <row r="25" spans="1:2" ht="26.25" customHeight="1" x14ac:dyDescent="0.25"/>
    <row r="39" spans="3:3" x14ac:dyDescent="0.25">
      <c r="C39" t="s">
        <v>85</v>
      </c>
    </row>
  </sheetData>
  <sheetProtection algorithmName="SHA-512" hashValue="IxY2JDSyG9LGg5RR5JuomRzYonnsQdq+kJPztQ04Dp1o2dLmOlKqTB1eax8Wav7wBB4izHS4suCdCIZrqGJwgQ==" saltValue="TegzqPVCKMGFZ+oYJ+RujQ==" spinCount="100000" sheet="1" objects="1" scenarios="1"/>
  <mergeCells count="1">
    <mergeCell ref="A1:B2"/>
  </mergeCells>
  <printOptions horizontalCentered="1"/>
  <pageMargins left="0.78740157480314965" right="0.51181102362204722" top="0.39370078740157483" bottom="0.51181102362204722" header="0" footer="0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6" width="25.6640625" style="15" customWidth="1"/>
    <col min="7" max="7" width="17.33203125" style="15" customWidth="1"/>
    <col min="8" max="8" width="11.44140625" style="15"/>
    <col min="9" max="9" width="14.33203125" style="15" customWidth="1"/>
    <col min="10" max="10" width="11.44140625" style="15"/>
    <col min="11" max="11" width="14.33203125" style="15" customWidth="1"/>
    <col min="12" max="13" width="16.33203125" style="15" customWidth="1"/>
    <col min="14" max="16384" width="11.44140625" style="15"/>
  </cols>
  <sheetData>
    <row r="1" spans="1:13" customFormat="1" ht="20.25" customHeight="1" x14ac:dyDescent="0.25">
      <c r="A1" s="510" t="s">
        <v>378</v>
      </c>
      <c r="B1" s="510"/>
      <c r="C1" s="510"/>
      <c r="D1" s="510"/>
      <c r="E1" s="510"/>
      <c r="F1" s="322"/>
    </row>
    <row r="2" spans="1:13" customFormat="1" ht="30.6" customHeight="1" x14ac:dyDescent="0.25">
      <c r="A2" s="510"/>
      <c r="B2" s="510"/>
      <c r="C2" s="510"/>
      <c r="D2" s="510"/>
      <c r="E2" s="510"/>
      <c r="F2" s="322"/>
    </row>
    <row r="3" spans="1:13" customFormat="1" ht="6" customHeight="1" x14ac:dyDescent="0.4">
      <c r="A3" s="165"/>
      <c r="B3" s="165"/>
      <c r="C3" s="165"/>
      <c r="D3" s="102"/>
    </row>
    <row r="4" spans="1:13" customFormat="1" ht="18" customHeight="1" x14ac:dyDescent="0.25">
      <c r="A4" s="325" t="s">
        <v>496</v>
      </c>
      <c r="B4" s="157"/>
      <c r="C4" s="157"/>
      <c r="D4" s="157"/>
      <c r="E4" s="157"/>
      <c r="F4" s="157"/>
    </row>
    <row r="5" spans="1:13" customFormat="1" ht="18" customHeight="1" x14ac:dyDescent="0.25">
      <c r="A5" s="157" t="s">
        <v>497</v>
      </c>
      <c r="B5" s="157"/>
      <c r="C5" s="157"/>
      <c r="D5" s="157"/>
      <c r="E5" s="157"/>
      <c r="F5" s="157"/>
    </row>
    <row r="6" spans="1:13" customFormat="1" ht="15.9" customHeight="1" x14ac:dyDescent="0.25">
      <c r="A6" s="223" t="s">
        <v>2</v>
      </c>
      <c r="B6" s="223"/>
      <c r="C6" s="223"/>
      <c r="D6" s="223"/>
      <c r="E6" s="223"/>
      <c r="F6" s="223"/>
      <c r="G6" s="143"/>
    </row>
    <row r="7" spans="1:13" ht="75" customHeight="1" thickBot="1" x14ac:dyDescent="0.25">
      <c r="A7" s="291" t="s">
        <v>3</v>
      </c>
      <c r="B7" s="291" t="s">
        <v>70</v>
      </c>
      <c r="C7" s="291" t="s">
        <v>116</v>
      </c>
      <c r="D7" s="425" t="s">
        <v>498</v>
      </c>
      <c r="E7" s="425" t="s">
        <v>499</v>
      </c>
      <c r="F7" s="425" t="s">
        <v>500</v>
      </c>
    </row>
    <row r="8" spans="1:13" ht="17.100000000000001" customHeight="1" x14ac:dyDescent="0.2">
      <c r="A8" s="400"/>
      <c r="B8" s="168" t="s">
        <v>4</v>
      </c>
      <c r="C8" s="168" t="s">
        <v>23</v>
      </c>
      <c r="D8" s="168" t="s">
        <v>5</v>
      </c>
      <c r="E8" s="168" t="s">
        <v>71</v>
      </c>
      <c r="F8" s="168" t="s">
        <v>117</v>
      </c>
    </row>
    <row r="9" spans="1:13" ht="21.9" customHeight="1" x14ac:dyDescent="0.25">
      <c r="A9" s="162" t="s">
        <v>6</v>
      </c>
      <c r="B9" s="225">
        <v>1160461.6499999999</v>
      </c>
      <c r="C9" s="225">
        <v>13517515.122728374</v>
      </c>
      <c r="D9" s="225">
        <v>17021473.688581709</v>
      </c>
      <c r="E9" s="226">
        <v>1.2592161750173871</v>
      </c>
      <c r="F9" s="225">
        <v>1461272.0801673657</v>
      </c>
      <c r="G9" s="87"/>
      <c r="H9" s="87"/>
      <c r="I9" s="87"/>
      <c r="J9" s="87"/>
      <c r="K9" s="87"/>
      <c r="L9" s="87"/>
      <c r="M9" s="87"/>
    </row>
    <row r="10" spans="1:13" ht="21.9" customHeight="1" x14ac:dyDescent="0.25">
      <c r="A10" s="162" t="s">
        <v>7</v>
      </c>
      <c r="B10" s="225">
        <v>268945.95</v>
      </c>
      <c r="C10" s="225">
        <v>3784883.1624870398</v>
      </c>
      <c r="D10" s="225">
        <v>4692800.8784692707</v>
      </c>
      <c r="E10" s="226">
        <v>1.2398799849308002</v>
      </c>
      <c r="F10" s="225">
        <v>333460.70043319976</v>
      </c>
      <c r="H10" s="87"/>
      <c r="I10" s="87"/>
      <c r="J10" s="87"/>
      <c r="K10" s="87"/>
      <c r="L10" s="87"/>
      <c r="M10" s="87"/>
    </row>
    <row r="11" spans="1:13" ht="21.9" customHeight="1" x14ac:dyDescent="0.25">
      <c r="A11" s="162" t="s">
        <v>8</v>
      </c>
      <c r="B11" s="225">
        <v>1095103.45</v>
      </c>
      <c r="C11" s="225">
        <v>9757997.8712398596</v>
      </c>
      <c r="D11" s="225">
        <v>12002052.854848001</v>
      </c>
      <c r="E11" s="226">
        <v>1.229970841684864</v>
      </c>
      <c r="F11" s="225">
        <v>1346945.3121284985</v>
      </c>
      <c r="H11" s="87"/>
      <c r="I11" s="87"/>
      <c r="J11" s="87"/>
      <c r="K11" s="87"/>
      <c r="L11" s="87"/>
      <c r="M11" s="87"/>
    </row>
    <row r="12" spans="1:13" ht="21.9" customHeight="1" x14ac:dyDescent="0.25">
      <c r="A12" s="162" t="s">
        <v>9</v>
      </c>
      <c r="B12" s="225">
        <v>108402.2</v>
      </c>
      <c r="C12" s="225">
        <v>1709540.2262548469</v>
      </c>
      <c r="D12" s="225">
        <v>1999383.9562693769</v>
      </c>
      <c r="E12" s="226">
        <v>1.1695448434398654</v>
      </c>
      <c r="F12" s="225">
        <v>126781.23402753698</v>
      </c>
      <c r="H12" s="87"/>
      <c r="I12" s="87"/>
      <c r="J12" s="87"/>
      <c r="K12" s="87"/>
      <c r="L12" s="87"/>
      <c r="M12" s="87"/>
    </row>
    <row r="13" spans="1:13" ht="21.9" customHeight="1" x14ac:dyDescent="0.25">
      <c r="A13" s="162" t="s">
        <v>10</v>
      </c>
      <c r="B13" s="225">
        <v>150864.79999999999</v>
      </c>
      <c r="C13" s="225">
        <v>944496.42333627341</v>
      </c>
      <c r="D13" s="225">
        <v>1129138.2913404626</v>
      </c>
      <c r="E13" s="226">
        <v>1.1954923951453127</v>
      </c>
      <c r="F13" s="225">
        <v>180357.72109511856</v>
      </c>
      <c r="G13" s="87"/>
      <c r="H13" s="87"/>
      <c r="I13" s="87"/>
      <c r="J13" s="87"/>
      <c r="K13" s="87"/>
      <c r="L13" s="87"/>
      <c r="M13" s="87"/>
    </row>
    <row r="14" spans="1:13" ht="21.9" customHeight="1" x14ac:dyDescent="0.25">
      <c r="A14" s="162" t="s">
        <v>11</v>
      </c>
      <c r="B14" s="225">
        <v>49738.6</v>
      </c>
      <c r="C14" s="225">
        <v>491992.71300442721</v>
      </c>
      <c r="D14" s="225">
        <v>617860.63708277303</v>
      </c>
      <c r="E14" s="226">
        <v>1.2558329031129638</v>
      </c>
      <c r="F14" s="225">
        <v>62463.370434774457</v>
      </c>
      <c r="G14" s="87"/>
      <c r="H14" s="87"/>
      <c r="I14" s="87"/>
      <c r="J14" s="87"/>
      <c r="K14" s="87"/>
      <c r="L14" s="87"/>
      <c r="M14" s="87"/>
    </row>
    <row r="15" spans="1:13" ht="21.9" customHeight="1" x14ac:dyDescent="0.25">
      <c r="A15" s="162" t="s">
        <v>12</v>
      </c>
      <c r="B15" s="225">
        <v>239955.85</v>
      </c>
      <c r="C15" s="225">
        <v>1813454.1173345642</v>
      </c>
      <c r="D15" s="225">
        <v>2242334.5212893668</v>
      </c>
      <c r="E15" s="226">
        <v>1.2364991757195247</v>
      </c>
      <c r="F15" s="225">
        <v>296705.2107340779</v>
      </c>
      <c r="H15" s="87"/>
      <c r="I15" s="87"/>
      <c r="J15" s="87"/>
      <c r="K15" s="87"/>
      <c r="L15" s="87"/>
      <c r="M15" s="87"/>
    </row>
    <row r="16" spans="1:13" ht="21.9" customHeight="1" x14ac:dyDescent="0.25">
      <c r="A16" s="162" t="s">
        <v>13</v>
      </c>
      <c r="B16" s="225">
        <v>824976</v>
      </c>
      <c r="C16" s="225">
        <v>6837407.0820741113</v>
      </c>
      <c r="D16" s="225">
        <v>8496448.6714507435</v>
      </c>
      <c r="E16" s="226">
        <v>1.2426419210472643</v>
      </c>
      <c r="F16" s="225">
        <v>1025149.7614578879</v>
      </c>
      <c r="H16" s="87"/>
      <c r="I16" s="87"/>
      <c r="J16" s="87"/>
      <c r="K16" s="87"/>
      <c r="L16" s="87"/>
      <c r="M16" s="87"/>
    </row>
    <row r="17" spans="1:13" ht="21.9" customHeight="1" x14ac:dyDescent="0.25">
      <c r="A17" s="162" t="s">
        <v>14</v>
      </c>
      <c r="B17" s="225">
        <v>211049.9</v>
      </c>
      <c r="C17" s="225">
        <v>2263810.1410236978</v>
      </c>
      <c r="D17" s="225">
        <v>2689491.8242333271</v>
      </c>
      <c r="E17" s="226">
        <v>1.1880377137179603</v>
      </c>
      <c r="F17" s="225">
        <v>250735.24067640415</v>
      </c>
      <c r="H17" s="87"/>
      <c r="I17" s="87"/>
      <c r="J17" s="87"/>
      <c r="K17" s="87"/>
      <c r="L17" s="87"/>
      <c r="M17" s="87"/>
    </row>
    <row r="18" spans="1:13" ht="21.9" customHeight="1" x14ac:dyDescent="0.25">
      <c r="A18" s="162" t="s">
        <v>15</v>
      </c>
      <c r="B18" s="225">
        <v>300284.59999999998</v>
      </c>
      <c r="C18" s="225">
        <v>2654360.6099558342</v>
      </c>
      <c r="D18" s="225">
        <v>3177950.231797887</v>
      </c>
      <c r="E18" s="226">
        <v>1.1972564013639295</v>
      </c>
      <c r="F18" s="225">
        <v>359517.65958100703</v>
      </c>
      <c r="H18" s="87"/>
      <c r="I18" s="87"/>
      <c r="J18" s="87"/>
      <c r="K18" s="87"/>
      <c r="L18" s="87"/>
      <c r="M18" s="87"/>
    </row>
    <row r="19" spans="1:13" ht="21.9" customHeight="1" x14ac:dyDescent="0.25">
      <c r="A19" s="162" t="s">
        <v>16</v>
      </c>
      <c r="B19" s="225">
        <v>220637.05</v>
      </c>
      <c r="C19" s="225">
        <v>1303281.4944675984</v>
      </c>
      <c r="D19" s="225">
        <v>1361403.7773143854</v>
      </c>
      <c r="E19" s="226">
        <v>1.0445968757275499</v>
      </c>
      <c r="F19" s="225">
        <v>230476.77309974321</v>
      </c>
      <c r="H19" s="87"/>
      <c r="I19" s="87"/>
      <c r="J19" s="87"/>
      <c r="K19" s="87"/>
      <c r="L19" s="87"/>
      <c r="M19" s="87"/>
    </row>
    <row r="20" spans="1:13" ht="21.9" customHeight="1" x14ac:dyDescent="0.25">
      <c r="A20" s="162" t="s">
        <v>17</v>
      </c>
      <c r="B20" s="225">
        <v>102840.65</v>
      </c>
      <c r="C20" s="225">
        <v>1237111.5375514945</v>
      </c>
      <c r="D20" s="225">
        <v>1508295.8805834744</v>
      </c>
      <c r="E20" s="226">
        <v>1.2192076743287925</v>
      </c>
      <c r="F20" s="225">
        <v>125384.10971296133</v>
      </c>
      <c r="H20" s="87"/>
      <c r="I20" s="87"/>
      <c r="J20" s="87"/>
      <c r="K20" s="87"/>
      <c r="L20" s="87"/>
      <c r="M20" s="87"/>
    </row>
    <row r="21" spans="1:13" ht="21.9" customHeight="1" x14ac:dyDescent="0.25">
      <c r="A21" s="162" t="s">
        <v>18</v>
      </c>
      <c r="B21" s="225">
        <v>234282.94999999998</v>
      </c>
      <c r="C21" s="225">
        <v>1989549.1968541951</v>
      </c>
      <c r="D21" s="225">
        <v>2614852.4281590348</v>
      </c>
      <c r="E21" s="226">
        <v>1.314293927636244</v>
      </c>
      <c r="F21" s="225">
        <v>307916.65853370575</v>
      </c>
      <c r="G21" s="87"/>
      <c r="H21" s="87"/>
      <c r="I21" s="87"/>
      <c r="J21" s="87"/>
      <c r="K21" s="87"/>
      <c r="L21" s="87"/>
      <c r="M21" s="87"/>
    </row>
    <row r="22" spans="1:13" ht="21.9" customHeight="1" x14ac:dyDescent="0.25">
      <c r="A22" s="162" t="s">
        <v>19</v>
      </c>
      <c r="B22" s="225">
        <v>1199707</v>
      </c>
      <c r="C22" s="225">
        <v>13334942.585325878</v>
      </c>
      <c r="D22" s="225">
        <v>17406854.8420402</v>
      </c>
      <c r="E22" s="226">
        <v>1.3053565645790752</v>
      </c>
      <c r="F22" s="225">
        <v>1566045.4080214687</v>
      </c>
      <c r="G22" s="87"/>
      <c r="H22" s="87"/>
      <c r="I22" s="87"/>
      <c r="J22" s="87"/>
      <c r="K22" s="87"/>
      <c r="L22" s="87"/>
      <c r="M22" s="87"/>
    </row>
    <row r="23" spans="1:13" ht="21.9" customHeight="1" x14ac:dyDescent="0.25">
      <c r="A23" s="162" t="s">
        <v>20</v>
      </c>
      <c r="B23" s="225">
        <v>286694.8</v>
      </c>
      <c r="C23" s="225">
        <v>3870928.4737594966</v>
      </c>
      <c r="D23" s="225">
        <v>4595755.4252843587</v>
      </c>
      <c r="E23" s="226">
        <v>1.1872488619819164</v>
      </c>
      <c r="F23" s="225">
        <v>340378.07503613312</v>
      </c>
      <c r="G23" s="87"/>
      <c r="H23" s="87"/>
      <c r="I23" s="87"/>
      <c r="J23" s="87"/>
      <c r="K23" s="87"/>
      <c r="L23" s="87"/>
      <c r="M23" s="87"/>
    </row>
    <row r="24" spans="1:13" ht="21.9" customHeight="1" x14ac:dyDescent="0.2">
      <c r="A24" s="413" t="s">
        <v>69</v>
      </c>
      <c r="B24" s="209">
        <f>SUM(B9:B23)</f>
        <v>6453945.4500000002</v>
      </c>
      <c r="C24" s="209">
        <f t="shared" ref="C24:F24" si="0">SUM(C9:C23)</f>
        <v>65511270.757397689</v>
      </c>
      <c r="D24" s="209">
        <f t="shared" si="0"/>
        <v>81556097.908744365</v>
      </c>
      <c r="E24" s="209"/>
      <c r="F24" s="209">
        <f t="shared" si="0"/>
        <v>8013589.3151398823</v>
      </c>
      <c r="G24" s="87"/>
      <c r="H24" s="87"/>
      <c r="I24" s="87"/>
      <c r="J24" s="87"/>
      <c r="K24" s="87"/>
      <c r="L24" s="87"/>
      <c r="M24" s="87"/>
    </row>
    <row r="25" spans="1:13" ht="13.2" x14ac:dyDescent="0.25">
      <c r="A25" s="34"/>
      <c r="B25" s="34"/>
      <c r="C25" s="34"/>
      <c r="D25" s="34"/>
      <c r="E25" s="35"/>
    </row>
    <row r="26" spans="1:13" ht="13.2" x14ac:dyDescent="0.25">
      <c r="A26" s="34"/>
      <c r="B26" s="34"/>
      <c r="C26" s="34"/>
      <c r="D26" s="34"/>
      <c r="E26" s="35"/>
    </row>
    <row r="27" spans="1:13" ht="13.2" x14ac:dyDescent="0.25">
      <c r="B27" s="193"/>
      <c r="C27" s="193"/>
      <c r="D27" s="193"/>
      <c r="E27" s="193"/>
      <c r="F27" s="193"/>
    </row>
    <row r="34" spans="1:5" x14ac:dyDescent="0.2">
      <c r="A34" s="16"/>
      <c r="B34" s="16"/>
      <c r="C34" s="16"/>
      <c r="D34" s="16"/>
      <c r="E34" s="16"/>
    </row>
    <row r="35" spans="1:5" x14ac:dyDescent="0.2">
      <c r="A35" s="16"/>
      <c r="B35" s="16"/>
      <c r="C35" s="16"/>
      <c r="D35" s="16"/>
      <c r="E35" s="16"/>
    </row>
    <row r="36" spans="1:5" x14ac:dyDescent="0.2">
      <c r="A36" s="16"/>
      <c r="B36" s="16"/>
      <c r="C36" s="16"/>
      <c r="D36" s="16"/>
      <c r="E36" s="16"/>
    </row>
    <row r="37" spans="1:5" x14ac:dyDescent="0.2">
      <c r="A37" s="16"/>
      <c r="B37" s="16"/>
      <c r="C37" s="16"/>
      <c r="D37" s="16"/>
      <c r="E37" s="16"/>
    </row>
    <row r="38" spans="1:5" x14ac:dyDescent="0.2">
      <c r="A38" s="16"/>
      <c r="B38" s="16"/>
      <c r="C38" s="16"/>
      <c r="D38" s="16"/>
      <c r="E38" s="16"/>
    </row>
    <row r="39" spans="1:5" x14ac:dyDescent="0.2">
      <c r="A39" s="16"/>
      <c r="B39" s="16"/>
      <c r="C39" s="16"/>
      <c r="D39" s="16"/>
      <c r="E39" s="16"/>
    </row>
    <row r="40" spans="1:5" x14ac:dyDescent="0.2">
      <c r="A40" s="16"/>
      <c r="B40" s="16"/>
      <c r="C40" s="16"/>
      <c r="D40" s="16"/>
      <c r="E40" s="16"/>
    </row>
    <row r="41" spans="1:5" x14ac:dyDescent="0.2">
      <c r="A41" s="16"/>
      <c r="B41" s="16"/>
      <c r="C41" s="16"/>
      <c r="D41" s="16"/>
      <c r="E41" s="16"/>
    </row>
    <row r="42" spans="1:5" x14ac:dyDescent="0.2">
      <c r="A42" s="16"/>
      <c r="B42" s="16"/>
      <c r="C42" s="16"/>
      <c r="D42" s="16"/>
      <c r="E42" s="16"/>
    </row>
    <row r="43" spans="1:5" x14ac:dyDescent="0.2">
      <c r="A43" s="16"/>
      <c r="B43" s="16"/>
      <c r="C43" s="16"/>
      <c r="D43" s="16"/>
      <c r="E43" s="16"/>
    </row>
    <row r="44" spans="1:5" x14ac:dyDescent="0.2">
      <c r="A44" s="16"/>
      <c r="B44" s="16"/>
      <c r="C44" s="16"/>
      <c r="D44" s="16"/>
      <c r="E44" s="16"/>
    </row>
    <row r="45" spans="1:5" x14ac:dyDescent="0.2">
      <c r="A45" s="16"/>
      <c r="B45" s="16"/>
      <c r="C45" s="16"/>
      <c r="D45" s="16"/>
      <c r="E45" s="16"/>
    </row>
    <row r="46" spans="1:5" x14ac:dyDescent="0.2">
      <c r="A46" s="16"/>
      <c r="B46" s="16"/>
      <c r="C46" s="16"/>
      <c r="D46" s="16"/>
      <c r="E46" s="16"/>
    </row>
    <row r="47" spans="1:5" x14ac:dyDescent="0.2">
      <c r="A47" s="16"/>
      <c r="B47" s="16"/>
      <c r="C47" s="16"/>
      <c r="D47" s="16"/>
      <c r="E47" s="16"/>
    </row>
  </sheetData>
  <sheetProtection algorithmName="SHA-512" hashValue="1t3616f/zbFoD0gQYfSrAAxGVdXmn9kAdHOgNSTnRa3a9uaE1nuS9mfGsPjmEoavucE7Nx2AVPxCMqVMdBbJLw==" saltValue="SFSrGWiinBR58B+IhW3sCw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7" orientation="landscape" r:id="rId1"/>
  <ignoredErrors>
    <ignoredError sqref="B8:F8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7" width="25.6640625" style="15" customWidth="1"/>
    <col min="8" max="8" width="17.33203125" style="15" customWidth="1"/>
    <col min="9" max="9" width="11.44140625" style="15"/>
    <col min="10" max="10" width="14.33203125" style="15" customWidth="1"/>
    <col min="11" max="11" width="11.44140625" style="15"/>
    <col min="12" max="12" width="14.33203125" style="15" customWidth="1"/>
    <col min="13" max="14" width="16.33203125" style="15" customWidth="1"/>
    <col min="15" max="16384" width="11.44140625" style="15"/>
  </cols>
  <sheetData>
    <row r="1" spans="1:15" customFormat="1" ht="20.25" customHeight="1" x14ac:dyDescent="0.25">
      <c r="A1" s="510" t="s">
        <v>378</v>
      </c>
      <c r="B1" s="510"/>
      <c r="C1" s="510"/>
      <c r="D1" s="510"/>
      <c r="E1" s="510"/>
      <c r="F1" s="322"/>
      <c r="G1" s="322"/>
    </row>
    <row r="2" spans="1:15" customFormat="1" ht="30.6" customHeight="1" x14ac:dyDescent="0.25">
      <c r="A2" s="510"/>
      <c r="B2" s="510"/>
      <c r="C2" s="510"/>
      <c r="D2" s="510"/>
      <c r="E2" s="510"/>
      <c r="F2" s="322"/>
      <c r="G2" s="322"/>
    </row>
    <row r="3" spans="1:15" customFormat="1" ht="6" customHeight="1" x14ac:dyDescent="0.4">
      <c r="A3" s="165"/>
      <c r="B3" s="165"/>
      <c r="C3" s="165"/>
      <c r="D3" s="102"/>
    </row>
    <row r="4" spans="1:15" customFormat="1" ht="18" customHeight="1" x14ac:dyDescent="0.25">
      <c r="A4" s="325" t="s">
        <v>496</v>
      </c>
      <c r="B4" s="157"/>
      <c r="C4" s="157"/>
      <c r="D4" s="157"/>
      <c r="E4" s="157"/>
      <c r="F4" s="157"/>
      <c r="G4" s="157"/>
    </row>
    <row r="5" spans="1:15" customFormat="1" ht="18" customHeight="1" x14ac:dyDescent="0.25">
      <c r="A5" s="157" t="s">
        <v>501</v>
      </c>
      <c r="B5" s="157"/>
      <c r="C5" s="157"/>
      <c r="D5" s="157"/>
      <c r="E5" s="157"/>
      <c r="F5" s="157"/>
      <c r="G5" s="157"/>
    </row>
    <row r="6" spans="1:15" customFormat="1" ht="15.9" customHeight="1" x14ac:dyDescent="0.25">
      <c r="A6" s="223" t="s">
        <v>2</v>
      </c>
      <c r="B6" s="223"/>
      <c r="C6" s="223"/>
      <c r="D6" s="223"/>
      <c r="E6" s="223"/>
      <c r="F6" s="223"/>
      <c r="G6" s="223"/>
      <c r="H6" s="143"/>
    </row>
    <row r="7" spans="1:15" ht="75" customHeight="1" thickBot="1" x14ac:dyDescent="0.25">
      <c r="A7" s="192" t="s">
        <v>3</v>
      </c>
      <c r="B7" s="192" t="s">
        <v>72</v>
      </c>
      <c r="C7" s="192" t="s">
        <v>73</v>
      </c>
      <c r="D7" s="192" t="s">
        <v>74</v>
      </c>
      <c r="E7" s="192" t="s">
        <v>75</v>
      </c>
      <c r="F7" s="192" t="s">
        <v>76</v>
      </c>
      <c r="G7" s="425" t="s">
        <v>502</v>
      </c>
    </row>
    <row r="8" spans="1:15" ht="17.100000000000001" customHeight="1" x14ac:dyDescent="0.2">
      <c r="A8" s="400"/>
      <c r="B8" s="168" t="s">
        <v>197</v>
      </c>
      <c r="C8" s="168" t="s">
        <v>23</v>
      </c>
      <c r="D8" s="168" t="s">
        <v>5</v>
      </c>
      <c r="E8" s="168" t="s">
        <v>63</v>
      </c>
      <c r="F8" s="168" t="s">
        <v>34</v>
      </c>
      <c r="G8" s="168" t="s">
        <v>198</v>
      </c>
    </row>
    <row r="9" spans="1:15" ht="21.9" customHeight="1" x14ac:dyDescent="0.25">
      <c r="A9" s="162" t="s">
        <v>6</v>
      </c>
      <c r="B9" s="225">
        <v>1461272.0801673657</v>
      </c>
      <c r="C9" s="225">
        <v>490196.76490799995</v>
      </c>
      <c r="D9" s="225">
        <v>838380.53124599997</v>
      </c>
      <c r="E9" s="225">
        <v>145994.597094356</v>
      </c>
      <c r="F9" s="225">
        <v>76468.798250000007</v>
      </c>
      <c r="G9" s="225">
        <f>B9+C9+D9+E9+F9</f>
        <v>3012312.7716657217</v>
      </c>
      <c r="H9" s="87"/>
      <c r="I9" s="87"/>
      <c r="J9" s="87"/>
      <c r="K9" s="87"/>
      <c r="L9" s="87"/>
      <c r="M9" s="87"/>
      <c r="N9" s="87"/>
      <c r="O9" s="87"/>
    </row>
    <row r="10" spans="1:15" ht="21.9" customHeight="1" x14ac:dyDescent="0.25">
      <c r="A10" s="162" t="s">
        <v>7</v>
      </c>
      <c r="B10" s="225">
        <v>333460.70043319976</v>
      </c>
      <c r="C10" s="225">
        <v>136538.40656799998</v>
      </c>
      <c r="D10" s="225">
        <v>208400.73751599996</v>
      </c>
      <c r="E10" s="225">
        <v>76824.326417999997</v>
      </c>
      <c r="F10" s="225">
        <v>19948.617199999997</v>
      </c>
      <c r="G10" s="225">
        <f t="shared" ref="G10:G23" si="0">B10+C10+D10+E10+F10</f>
        <v>775172.78813519969</v>
      </c>
      <c r="I10" s="87"/>
      <c r="J10" s="87"/>
      <c r="K10" s="87"/>
      <c r="L10" s="87"/>
      <c r="M10" s="87"/>
      <c r="N10" s="87"/>
      <c r="O10" s="87"/>
    </row>
    <row r="11" spans="1:15" ht="21.9" customHeight="1" x14ac:dyDescent="0.25">
      <c r="A11" s="162" t="s">
        <v>8</v>
      </c>
      <c r="B11" s="225">
        <v>1346945.3121284985</v>
      </c>
      <c r="C11" s="225">
        <v>314684.00340400002</v>
      </c>
      <c r="D11" s="225">
        <v>533623.13623599999</v>
      </c>
      <c r="E11" s="225">
        <v>276967.29812704003</v>
      </c>
      <c r="F11" s="225">
        <v>41369.174559999985</v>
      </c>
      <c r="G11" s="225">
        <f t="shared" si="0"/>
        <v>2513588.9244555384</v>
      </c>
      <c r="I11" s="87"/>
      <c r="J11" s="87"/>
      <c r="K11" s="87"/>
      <c r="L11" s="87"/>
      <c r="M11" s="87"/>
      <c r="N11" s="87"/>
      <c r="O11" s="87"/>
    </row>
    <row r="12" spans="1:15" ht="21.9" customHeight="1" x14ac:dyDescent="0.25">
      <c r="A12" s="162" t="s">
        <v>9</v>
      </c>
      <c r="B12" s="225">
        <v>126781.23402753698</v>
      </c>
      <c r="C12" s="225">
        <v>94179.956471999991</v>
      </c>
      <c r="D12" s="225">
        <v>103273.658664</v>
      </c>
      <c r="E12" s="225">
        <v>41634.991045307994</v>
      </c>
      <c r="F12" s="225">
        <v>5116.6823999999997</v>
      </c>
      <c r="G12" s="225">
        <f t="shared" si="0"/>
        <v>370986.52260884497</v>
      </c>
      <c r="I12" s="87"/>
      <c r="J12" s="87"/>
      <c r="K12" s="87"/>
      <c r="L12" s="87"/>
      <c r="M12" s="87"/>
      <c r="N12" s="87"/>
      <c r="O12" s="87"/>
    </row>
    <row r="13" spans="1:15" ht="21.9" customHeight="1" x14ac:dyDescent="0.25">
      <c r="A13" s="162" t="s">
        <v>10</v>
      </c>
      <c r="B13" s="225">
        <v>180357.72109511856</v>
      </c>
      <c r="C13" s="225">
        <v>63316.293107999998</v>
      </c>
      <c r="D13" s="225">
        <v>29269.947163999997</v>
      </c>
      <c r="E13" s="225">
        <v>14841.369551872</v>
      </c>
      <c r="F13" s="225">
        <v>6002.6549100000002</v>
      </c>
      <c r="G13" s="225">
        <f t="shared" si="0"/>
        <v>293787.98582899058</v>
      </c>
      <c r="H13" s="87"/>
      <c r="I13" s="87"/>
      <c r="J13" s="87"/>
      <c r="K13" s="87"/>
      <c r="L13" s="87"/>
      <c r="M13" s="87"/>
      <c r="N13" s="87"/>
      <c r="O13" s="87"/>
    </row>
    <row r="14" spans="1:15" ht="21.9" customHeight="1" x14ac:dyDescent="0.25">
      <c r="A14" s="162" t="s">
        <v>11</v>
      </c>
      <c r="B14" s="225">
        <v>62463.370434774457</v>
      </c>
      <c r="C14" s="225">
        <v>23143.861765999998</v>
      </c>
      <c r="D14" s="225">
        <v>23739.691313999996</v>
      </c>
      <c r="E14" s="225">
        <v>5361.9505259999996</v>
      </c>
      <c r="F14" s="225">
        <v>2033.7799600000003</v>
      </c>
      <c r="G14" s="225">
        <f t="shared" si="0"/>
        <v>116742.65400077445</v>
      </c>
      <c r="H14" s="87"/>
      <c r="I14" s="87"/>
      <c r="J14" s="87"/>
      <c r="K14" s="87"/>
      <c r="L14" s="87"/>
      <c r="M14" s="87"/>
      <c r="N14" s="87"/>
      <c r="O14" s="87"/>
    </row>
    <row r="15" spans="1:15" ht="21.9" customHeight="1" x14ac:dyDescent="0.25">
      <c r="A15" s="162" t="s">
        <v>12</v>
      </c>
      <c r="B15" s="225">
        <v>296705.2107340779</v>
      </c>
      <c r="C15" s="225">
        <v>35935.409993999994</v>
      </c>
      <c r="D15" s="225">
        <v>76020.050514000002</v>
      </c>
      <c r="E15" s="225">
        <v>18505.035963999999</v>
      </c>
      <c r="F15" s="225">
        <v>8981.2446299999992</v>
      </c>
      <c r="G15" s="225">
        <f t="shared" si="0"/>
        <v>436146.95183607785</v>
      </c>
      <c r="I15" s="87"/>
      <c r="J15" s="87"/>
      <c r="K15" s="87"/>
      <c r="L15" s="87"/>
      <c r="M15" s="87"/>
      <c r="N15" s="87"/>
      <c r="O15" s="87"/>
    </row>
    <row r="16" spans="1:15" ht="21.9" customHeight="1" x14ac:dyDescent="0.25">
      <c r="A16" s="162" t="s">
        <v>13</v>
      </c>
      <c r="B16" s="225">
        <v>1025149.7614578879</v>
      </c>
      <c r="C16" s="225">
        <v>304386.393644</v>
      </c>
      <c r="D16" s="225">
        <v>613939.55053000001</v>
      </c>
      <c r="E16" s="225">
        <v>73056.951101999992</v>
      </c>
      <c r="F16" s="225">
        <v>36954.610410000001</v>
      </c>
      <c r="G16" s="225">
        <f t="shared" si="0"/>
        <v>2053487.2671438879</v>
      </c>
      <c r="I16" s="87"/>
      <c r="J16" s="87"/>
      <c r="K16" s="87"/>
      <c r="L16" s="87"/>
      <c r="M16" s="87"/>
      <c r="N16" s="87"/>
      <c r="O16" s="87"/>
    </row>
    <row r="17" spans="1:15" ht="21.9" customHeight="1" x14ac:dyDescent="0.25">
      <c r="A17" s="162" t="s">
        <v>14</v>
      </c>
      <c r="B17" s="225">
        <v>250735.24067640415</v>
      </c>
      <c r="C17" s="225">
        <v>113902.45215</v>
      </c>
      <c r="D17" s="225">
        <v>173644.31369399998</v>
      </c>
      <c r="E17" s="225">
        <v>34591.807187999999</v>
      </c>
      <c r="F17" s="225">
        <v>8544.5051199999998</v>
      </c>
      <c r="G17" s="225">
        <f t="shared" si="0"/>
        <v>581418.31882840407</v>
      </c>
      <c r="I17" s="87"/>
      <c r="J17" s="87"/>
      <c r="K17" s="87"/>
      <c r="L17" s="87"/>
      <c r="M17" s="87"/>
      <c r="N17" s="87"/>
      <c r="O17" s="87"/>
    </row>
    <row r="18" spans="1:15" ht="21.9" customHeight="1" x14ac:dyDescent="0.25">
      <c r="A18" s="162" t="s">
        <v>15</v>
      </c>
      <c r="B18" s="225">
        <v>359517.65958100703</v>
      </c>
      <c r="C18" s="225">
        <v>106757.530362</v>
      </c>
      <c r="D18" s="225">
        <v>86345.552833999987</v>
      </c>
      <c r="E18" s="225">
        <v>50197.371115999995</v>
      </c>
      <c r="F18" s="225">
        <v>9266.7884599999998</v>
      </c>
      <c r="G18" s="225">
        <f t="shared" si="0"/>
        <v>612084.902353007</v>
      </c>
      <c r="I18" s="87"/>
      <c r="J18" s="87"/>
      <c r="K18" s="87"/>
      <c r="L18" s="87"/>
      <c r="M18" s="87"/>
      <c r="N18" s="87"/>
      <c r="O18" s="87"/>
    </row>
    <row r="19" spans="1:15" ht="21.9" customHeight="1" x14ac:dyDescent="0.25">
      <c r="A19" s="162" t="s">
        <v>16</v>
      </c>
      <c r="B19" s="225">
        <v>230476.77309974321</v>
      </c>
      <c r="C19" s="225">
        <v>94667.530547999995</v>
      </c>
      <c r="D19" s="225">
        <v>189290.877664</v>
      </c>
      <c r="E19" s="225">
        <v>40905.366708043999</v>
      </c>
      <c r="F19" s="225">
        <v>0</v>
      </c>
      <c r="G19" s="225">
        <f t="shared" si="0"/>
        <v>555340.54801978718</v>
      </c>
      <c r="I19" s="87"/>
      <c r="J19" s="87"/>
      <c r="K19" s="87"/>
      <c r="L19" s="87"/>
      <c r="M19" s="87"/>
      <c r="N19" s="87"/>
      <c r="O19" s="87"/>
    </row>
    <row r="20" spans="1:15" ht="21.9" customHeight="1" x14ac:dyDescent="0.25">
      <c r="A20" s="162" t="s">
        <v>17</v>
      </c>
      <c r="B20" s="225">
        <v>125384.10971296133</v>
      </c>
      <c r="C20" s="225">
        <v>58195.431317999995</v>
      </c>
      <c r="D20" s="225">
        <v>46933.082585999997</v>
      </c>
      <c r="E20" s="225">
        <v>30574.419537999998</v>
      </c>
      <c r="F20" s="225">
        <v>3538.6532499999998</v>
      </c>
      <c r="G20" s="225">
        <f t="shared" si="0"/>
        <v>264625.69640496129</v>
      </c>
      <c r="I20" s="87"/>
      <c r="J20" s="87"/>
      <c r="K20" s="87"/>
      <c r="L20" s="87"/>
      <c r="M20" s="87"/>
      <c r="N20" s="87"/>
      <c r="O20" s="87"/>
    </row>
    <row r="21" spans="1:15" ht="21.9" customHeight="1" x14ac:dyDescent="0.25">
      <c r="A21" s="162" t="s">
        <v>18</v>
      </c>
      <c r="B21" s="225">
        <v>307916.65853370575</v>
      </c>
      <c r="C21" s="225">
        <v>66737.618771999987</v>
      </c>
      <c r="D21" s="225">
        <v>78466.056223999985</v>
      </c>
      <c r="E21" s="225">
        <v>20923.557709686</v>
      </c>
      <c r="F21" s="225">
        <v>17610.561309999997</v>
      </c>
      <c r="G21" s="225">
        <f t="shared" si="0"/>
        <v>491654.45254939172</v>
      </c>
      <c r="H21" s="87"/>
      <c r="I21" s="87"/>
      <c r="J21" s="87"/>
      <c r="K21" s="87"/>
      <c r="L21" s="87"/>
      <c r="M21" s="87"/>
      <c r="N21" s="87"/>
      <c r="O21" s="87"/>
    </row>
    <row r="22" spans="1:15" ht="21.9" customHeight="1" x14ac:dyDescent="0.25">
      <c r="A22" s="162" t="s">
        <v>19</v>
      </c>
      <c r="B22" s="225">
        <v>1566045.4080214687</v>
      </c>
      <c r="C22" s="225">
        <v>514560.64320599998</v>
      </c>
      <c r="D22" s="225">
        <v>450007.81025599997</v>
      </c>
      <c r="E22" s="225">
        <v>177784.115322</v>
      </c>
      <c r="F22" s="225">
        <v>120699.79641000001</v>
      </c>
      <c r="G22" s="225">
        <f t="shared" si="0"/>
        <v>2829097.7732154685</v>
      </c>
      <c r="H22" s="87"/>
      <c r="I22" s="87"/>
      <c r="J22" s="87"/>
      <c r="K22" s="87"/>
      <c r="L22" s="87"/>
      <c r="M22" s="87"/>
      <c r="N22" s="87"/>
      <c r="O22" s="87"/>
    </row>
    <row r="23" spans="1:15" ht="21.9" customHeight="1" x14ac:dyDescent="0.25">
      <c r="A23" s="162" t="s">
        <v>20</v>
      </c>
      <c r="B23" s="225">
        <v>340378.07503613312</v>
      </c>
      <c r="C23" s="225">
        <v>168063.43688999998</v>
      </c>
      <c r="D23" s="225">
        <v>199253.03896599996</v>
      </c>
      <c r="E23" s="225">
        <v>95269.096029161999</v>
      </c>
      <c r="F23" s="225">
        <v>11876.698540000001</v>
      </c>
      <c r="G23" s="225">
        <f t="shared" si="0"/>
        <v>814840.34546129499</v>
      </c>
      <c r="H23" s="87"/>
      <c r="I23" s="87"/>
      <c r="J23" s="87"/>
      <c r="K23" s="87"/>
      <c r="L23" s="87"/>
      <c r="M23" s="87"/>
      <c r="N23" s="87"/>
      <c r="O23" s="87"/>
    </row>
    <row r="24" spans="1:15" ht="21.9" customHeight="1" x14ac:dyDescent="0.2">
      <c r="A24" s="413" t="s">
        <v>69</v>
      </c>
      <c r="B24" s="209">
        <f>SUM(B9:B23)</f>
        <v>8013589.3151398823</v>
      </c>
      <c r="C24" s="209">
        <f t="shared" ref="C24:G24" si="1">SUM(C9:C23)</f>
        <v>2585265.7331100004</v>
      </c>
      <c r="D24" s="209">
        <f t="shared" si="1"/>
        <v>3650588.035408</v>
      </c>
      <c r="E24" s="209">
        <f t="shared" si="1"/>
        <v>1103432.2534394679</v>
      </c>
      <c r="F24" s="209">
        <f t="shared" si="1"/>
        <v>368412.56541000004</v>
      </c>
      <c r="G24" s="209">
        <f t="shared" si="1"/>
        <v>15721287.90250735</v>
      </c>
      <c r="H24" s="87"/>
      <c r="I24" s="87"/>
      <c r="J24" s="87"/>
      <c r="K24" s="87"/>
      <c r="L24" s="87"/>
      <c r="M24" s="87"/>
      <c r="N24" s="87"/>
      <c r="O24" s="87"/>
    </row>
    <row r="25" spans="1:15" ht="13.2" x14ac:dyDescent="0.25">
      <c r="A25" s="34"/>
      <c r="B25" s="34"/>
      <c r="C25" s="34"/>
      <c r="D25" s="34"/>
      <c r="E25" s="35"/>
    </row>
    <row r="26" spans="1:15" ht="13.2" x14ac:dyDescent="0.25">
      <c r="A26" s="34"/>
      <c r="B26" s="34"/>
      <c r="C26" s="34"/>
      <c r="D26" s="34"/>
      <c r="E26" s="35"/>
    </row>
    <row r="27" spans="1:15" ht="13.2" x14ac:dyDescent="0.25">
      <c r="B27" s="193"/>
      <c r="C27" s="193"/>
      <c r="D27" s="193"/>
      <c r="E27" s="193"/>
      <c r="F27" s="193"/>
      <c r="G27" s="193"/>
    </row>
    <row r="34" spans="1:5" x14ac:dyDescent="0.2">
      <c r="A34" s="16"/>
      <c r="B34" s="16"/>
      <c r="C34" s="16"/>
      <c r="D34" s="16"/>
      <c r="E34" s="16"/>
    </row>
    <row r="35" spans="1:5" x14ac:dyDescent="0.2">
      <c r="A35" s="16"/>
      <c r="B35" s="16"/>
      <c r="C35" s="16"/>
      <c r="D35" s="16"/>
      <c r="E35" s="16"/>
    </row>
    <row r="36" spans="1:5" x14ac:dyDescent="0.2">
      <c r="A36" s="16"/>
      <c r="B36" s="16"/>
      <c r="C36" s="16"/>
      <c r="D36" s="16"/>
      <c r="E36" s="16"/>
    </row>
    <row r="37" spans="1:5" x14ac:dyDescent="0.2">
      <c r="A37" s="16"/>
      <c r="B37" s="16"/>
      <c r="C37" s="16"/>
      <c r="D37" s="16"/>
      <c r="E37" s="16"/>
    </row>
    <row r="38" spans="1:5" x14ac:dyDescent="0.2">
      <c r="A38" s="16"/>
      <c r="B38" s="16"/>
      <c r="C38" s="16"/>
      <c r="D38" s="16"/>
      <c r="E38" s="16"/>
    </row>
    <row r="39" spans="1:5" x14ac:dyDescent="0.2">
      <c r="A39" s="16"/>
      <c r="B39" s="16"/>
      <c r="C39" s="16"/>
      <c r="D39" s="16"/>
      <c r="E39" s="16"/>
    </row>
    <row r="40" spans="1:5" x14ac:dyDescent="0.2">
      <c r="A40" s="16"/>
      <c r="B40" s="16"/>
      <c r="C40" s="16"/>
      <c r="D40" s="16"/>
      <c r="E40" s="16"/>
    </row>
    <row r="41" spans="1:5" x14ac:dyDescent="0.2">
      <c r="A41" s="16"/>
      <c r="B41" s="16"/>
      <c r="C41" s="16"/>
      <c r="D41" s="16"/>
      <c r="E41" s="16"/>
    </row>
    <row r="42" spans="1:5" x14ac:dyDescent="0.2">
      <c r="A42" s="16"/>
      <c r="B42" s="16"/>
      <c r="C42" s="16"/>
      <c r="D42" s="16"/>
      <c r="E42" s="16"/>
    </row>
    <row r="43" spans="1:5" x14ac:dyDescent="0.2">
      <c r="A43" s="16"/>
      <c r="B43" s="16"/>
      <c r="C43" s="16"/>
      <c r="D43" s="16"/>
      <c r="E43" s="16"/>
    </row>
    <row r="44" spans="1:5" x14ac:dyDescent="0.2">
      <c r="A44" s="16"/>
      <c r="B44" s="16"/>
      <c r="C44" s="16"/>
      <c r="D44" s="16"/>
      <c r="E44" s="16"/>
    </row>
    <row r="45" spans="1:5" x14ac:dyDescent="0.2">
      <c r="A45" s="16"/>
      <c r="B45" s="16"/>
      <c r="C45" s="16"/>
      <c r="D45" s="16"/>
      <c r="E45" s="16"/>
    </row>
    <row r="46" spans="1:5" x14ac:dyDescent="0.2">
      <c r="A46" s="16"/>
      <c r="B46" s="16"/>
      <c r="C46" s="16"/>
      <c r="D46" s="16"/>
      <c r="E46" s="16"/>
    </row>
    <row r="47" spans="1:5" x14ac:dyDescent="0.2">
      <c r="A47" s="16"/>
      <c r="B47" s="16"/>
      <c r="C47" s="16"/>
      <c r="D47" s="16"/>
      <c r="E47" s="16"/>
    </row>
  </sheetData>
  <sheetProtection algorithmName="SHA-512" hashValue="zXKs0OoUe/CE6SXt5Yoo3YfKBqlKn2OeSKcrU0ATj+NgaJW8WkqHXdd7dQSc+ZDNfdPI2zCfj+IWEQmVM4DbpQ==" saltValue="HTfRjzacHzjN1X9plyB3zg==" spinCount="100000" sheet="1" objects="1" scenarios="1"/>
  <mergeCells count="1">
    <mergeCell ref="A1:E2"/>
  </mergeCells>
  <pageMargins left="0.78740157480314965" right="0.51181102362204722" top="0.39370078740157483" bottom="0.51181102362204722" header="0.31496062992125984" footer="0.31496062992125984"/>
  <pageSetup paperSize="9" scale="75" orientation="landscape" r:id="rId1"/>
  <colBreaks count="1" manualBreakCount="1">
    <brk id="7" max="1048575" man="1"/>
  </colBreaks>
  <ignoredErrors>
    <ignoredError sqref="C8:G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5" width="25.6640625" style="15" customWidth="1"/>
    <col min="6" max="6" width="5.88671875" style="15" customWidth="1"/>
    <col min="7" max="7" width="17.33203125" style="15" customWidth="1"/>
    <col min="8" max="8" width="11.44140625" style="15"/>
    <col min="9" max="9" width="14.33203125" style="15" customWidth="1"/>
    <col min="10" max="10" width="11.44140625" style="15"/>
    <col min="11" max="11" width="14.33203125" style="15" customWidth="1"/>
    <col min="12" max="13" width="16.33203125" style="15" customWidth="1"/>
    <col min="14" max="16384" width="11.44140625" style="15"/>
  </cols>
  <sheetData>
    <row r="1" spans="1:11" customFormat="1" ht="20.25" customHeight="1" x14ac:dyDescent="0.25">
      <c r="A1" s="510" t="s">
        <v>379</v>
      </c>
      <c r="B1" s="510"/>
      <c r="C1" s="510"/>
      <c r="D1" s="510"/>
      <c r="E1" s="510"/>
    </row>
    <row r="2" spans="1:11" customFormat="1" ht="30.6" customHeight="1" x14ac:dyDescent="0.25">
      <c r="A2" s="510"/>
      <c r="B2" s="510"/>
      <c r="C2" s="510"/>
      <c r="D2" s="510"/>
      <c r="E2" s="510"/>
      <c r="F2" s="15"/>
    </row>
    <row r="3" spans="1:11" customFormat="1" ht="6" customHeight="1" x14ac:dyDescent="0.4">
      <c r="A3" s="165"/>
      <c r="B3" s="165"/>
      <c r="C3" s="165"/>
      <c r="D3" s="102"/>
      <c r="F3" s="15"/>
    </row>
    <row r="4" spans="1:11" customFormat="1" ht="18" customHeight="1" x14ac:dyDescent="0.25">
      <c r="A4" s="325" t="s">
        <v>496</v>
      </c>
      <c r="B4" s="157"/>
      <c r="C4" s="157"/>
      <c r="D4" s="157"/>
      <c r="E4" s="157"/>
      <c r="F4" s="15"/>
    </row>
    <row r="5" spans="1:11" customFormat="1" ht="18" customHeight="1" x14ac:dyDescent="0.25">
      <c r="A5" s="157" t="s">
        <v>503</v>
      </c>
      <c r="B5" s="157"/>
      <c r="C5" s="157"/>
      <c r="D5" s="157"/>
      <c r="E5" s="157"/>
      <c r="F5" s="15"/>
      <c r="G5" s="15"/>
      <c r="H5" s="15"/>
      <c r="I5" s="15"/>
      <c r="J5" s="15"/>
      <c r="K5" s="15"/>
    </row>
    <row r="6" spans="1:11" customFormat="1" ht="15.9" customHeight="1" x14ac:dyDescent="0.25">
      <c r="A6" s="223" t="s">
        <v>2</v>
      </c>
      <c r="B6" s="223"/>
      <c r="C6" s="223"/>
      <c r="D6" s="223"/>
      <c r="E6" s="223"/>
      <c r="F6" s="15"/>
      <c r="G6" s="15"/>
      <c r="H6" s="15"/>
      <c r="I6" s="15"/>
    </row>
    <row r="7" spans="1:11" ht="75" customHeight="1" thickBot="1" x14ac:dyDescent="0.25">
      <c r="A7" s="192" t="s">
        <v>3</v>
      </c>
      <c r="B7" s="192" t="s">
        <v>77</v>
      </c>
      <c r="C7" s="192" t="s">
        <v>78</v>
      </c>
      <c r="D7" s="192" t="s">
        <v>118</v>
      </c>
      <c r="E7" s="425" t="s">
        <v>504</v>
      </c>
    </row>
    <row r="8" spans="1:11" ht="17.100000000000001" customHeight="1" x14ac:dyDescent="0.2">
      <c r="A8" s="400"/>
      <c r="B8" s="168" t="s">
        <v>4</v>
      </c>
      <c r="C8" s="168" t="s">
        <v>119</v>
      </c>
      <c r="D8" s="168" t="s">
        <v>5</v>
      </c>
      <c r="E8" s="168" t="s">
        <v>92</v>
      </c>
    </row>
    <row r="9" spans="1:11" ht="21.9" customHeight="1" x14ac:dyDescent="0.25">
      <c r="A9" s="162" t="s">
        <v>6</v>
      </c>
      <c r="B9" s="225">
        <v>8361142.9582700003</v>
      </c>
      <c r="C9" s="225">
        <v>6317559.4771384588</v>
      </c>
      <c r="D9" s="225">
        <v>2342771.2531732493</v>
      </c>
      <c r="E9" s="205">
        <f>B9+C9+D9</f>
        <v>17021473.688581709</v>
      </c>
      <c r="F9" s="86"/>
      <c r="G9" s="87"/>
      <c r="H9" s="87"/>
      <c r="I9" s="87"/>
      <c r="J9" s="87"/>
      <c r="K9" s="87"/>
    </row>
    <row r="10" spans="1:11" ht="21.9" customHeight="1" x14ac:dyDescent="0.25">
      <c r="A10" s="162" t="s">
        <v>7</v>
      </c>
      <c r="B10" s="225">
        <v>1937906.6015299999</v>
      </c>
      <c r="C10" s="225">
        <v>1916877.4652878335</v>
      </c>
      <c r="D10" s="225">
        <v>838016.81165143731</v>
      </c>
      <c r="E10" s="205">
        <f t="shared" ref="E10:E23" si="0">B10+C10+D10</f>
        <v>4692800.8784692707</v>
      </c>
      <c r="H10" s="87"/>
      <c r="I10" s="87"/>
      <c r="J10" s="87"/>
      <c r="K10" s="87"/>
    </row>
    <row r="11" spans="1:11" ht="21.9" customHeight="1" x14ac:dyDescent="0.25">
      <c r="A11" s="162" t="s">
        <v>8</v>
      </c>
      <c r="B11" s="225">
        <v>4559459.950819999</v>
      </c>
      <c r="C11" s="225">
        <v>5322902.6071452908</v>
      </c>
      <c r="D11" s="225">
        <v>2119690.2968827114</v>
      </c>
      <c r="E11" s="205">
        <f t="shared" si="0"/>
        <v>12002052.854848001</v>
      </c>
      <c r="H11" s="87"/>
      <c r="I11" s="87"/>
      <c r="J11" s="87"/>
      <c r="K11" s="87"/>
    </row>
    <row r="12" spans="1:11" ht="21.9" customHeight="1" x14ac:dyDescent="0.25">
      <c r="A12" s="162" t="s">
        <v>9</v>
      </c>
      <c r="B12" s="225">
        <v>892098.22088000015</v>
      </c>
      <c r="C12" s="225">
        <v>781545.8066046508</v>
      </c>
      <c r="D12" s="225">
        <v>325739.92878472607</v>
      </c>
      <c r="E12" s="205">
        <f t="shared" si="0"/>
        <v>1999383.9562693769</v>
      </c>
      <c r="H12" s="87"/>
      <c r="I12" s="87"/>
      <c r="J12" s="87"/>
      <c r="K12" s="87"/>
    </row>
    <row r="13" spans="1:11" ht="21.9" customHeight="1" x14ac:dyDescent="0.25">
      <c r="A13" s="162" t="s">
        <v>10</v>
      </c>
      <c r="B13" s="225">
        <v>473106.29125000001</v>
      </c>
      <c r="C13" s="225">
        <v>462020.14240570483</v>
      </c>
      <c r="D13" s="225">
        <v>194011.85768475779</v>
      </c>
      <c r="E13" s="205">
        <f t="shared" si="0"/>
        <v>1129138.2913404626</v>
      </c>
      <c r="G13" s="87"/>
      <c r="H13" s="87"/>
      <c r="I13" s="87"/>
      <c r="J13" s="87"/>
      <c r="K13" s="87"/>
    </row>
    <row r="14" spans="1:11" ht="21.9" customHeight="1" x14ac:dyDescent="0.25">
      <c r="A14" s="162" t="s">
        <v>11</v>
      </c>
      <c r="B14" s="225">
        <v>274129.50157999998</v>
      </c>
      <c r="C14" s="225">
        <v>239398.67961919121</v>
      </c>
      <c r="D14" s="225">
        <v>104332.4558835818</v>
      </c>
      <c r="E14" s="205">
        <f t="shared" si="0"/>
        <v>617860.63708277303</v>
      </c>
      <c r="G14" s="87"/>
      <c r="H14" s="87"/>
      <c r="I14" s="87"/>
      <c r="J14" s="87"/>
      <c r="K14" s="87"/>
    </row>
    <row r="15" spans="1:11" ht="21.9" customHeight="1" x14ac:dyDescent="0.25">
      <c r="A15" s="162" t="s">
        <v>12</v>
      </c>
      <c r="B15" s="225">
        <v>830369.57416000008</v>
      </c>
      <c r="C15" s="225">
        <v>931291.07666063879</v>
      </c>
      <c r="D15" s="225">
        <v>480673.87046872772</v>
      </c>
      <c r="E15" s="205">
        <f t="shared" si="0"/>
        <v>2242334.5212893668</v>
      </c>
      <c r="H15" s="87"/>
      <c r="I15" s="87"/>
      <c r="J15" s="87"/>
      <c r="K15" s="87"/>
    </row>
    <row r="16" spans="1:11" ht="21.9" customHeight="1" x14ac:dyDescent="0.25">
      <c r="A16" s="162" t="s">
        <v>13</v>
      </c>
      <c r="B16" s="225">
        <v>3467294.3838499999</v>
      </c>
      <c r="C16" s="225">
        <v>3573150.3164499938</v>
      </c>
      <c r="D16" s="225">
        <v>1456003.9711507501</v>
      </c>
      <c r="E16" s="205">
        <f t="shared" si="0"/>
        <v>8496448.6714507435</v>
      </c>
      <c r="H16" s="87"/>
      <c r="I16" s="87"/>
      <c r="J16" s="87"/>
      <c r="K16" s="87"/>
    </row>
    <row r="17" spans="1:11" ht="21.9" customHeight="1" x14ac:dyDescent="0.25">
      <c r="A17" s="162" t="s">
        <v>14</v>
      </c>
      <c r="B17" s="225">
        <v>1160384.0234099999</v>
      </c>
      <c r="C17" s="225">
        <v>1028728.20734615</v>
      </c>
      <c r="D17" s="225">
        <v>500379.59347717749</v>
      </c>
      <c r="E17" s="205">
        <f t="shared" si="0"/>
        <v>2689491.8242333271</v>
      </c>
      <c r="H17" s="87"/>
      <c r="I17" s="87"/>
      <c r="J17" s="87"/>
      <c r="K17" s="87"/>
    </row>
    <row r="18" spans="1:11" ht="21.9" customHeight="1" x14ac:dyDescent="0.25">
      <c r="A18" s="162" t="s">
        <v>15</v>
      </c>
      <c r="B18" s="225">
        <v>1153441.9406499998</v>
      </c>
      <c r="C18" s="225">
        <v>1336564.935207091</v>
      </c>
      <c r="D18" s="225">
        <v>687943.35594079632</v>
      </c>
      <c r="E18" s="205">
        <f t="shared" si="0"/>
        <v>3177950.231797887</v>
      </c>
      <c r="H18" s="87"/>
      <c r="I18" s="87"/>
      <c r="J18" s="87"/>
      <c r="K18" s="87"/>
    </row>
    <row r="19" spans="1:11" ht="21.9" customHeight="1" x14ac:dyDescent="0.25">
      <c r="A19" s="162" t="s">
        <v>16</v>
      </c>
      <c r="B19" s="225">
        <v>1288253.1335699994</v>
      </c>
      <c r="C19" s="225">
        <v>0</v>
      </c>
      <c r="D19" s="225">
        <v>73150.643744386121</v>
      </c>
      <c r="E19" s="205">
        <f t="shared" si="0"/>
        <v>1361403.7773143854</v>
      </c>
      <c r="H19" s="87"/>
      <c r="I19" s="87"/>
      <c r="J19" s="87"/>
      <c r="K19" s="87"/>
    </row>
    <row r="20" spans="1:11" ht="21.9" customHeight="1" x14ac:dyDescent="0.25">
      <c r="A20" s="162" t="s">
        <v>17</v>
      </c>
      <c r="B20" s="225">
        <v>513992.45696999994</v>
      </c>
      <c r="C20" s="225">
        <v>656138.68744314532</v>
      </c>
      <c r="D20" s="225">
        <v>338164.73617032927</v>
      </c>
      <c r="E20" s="205">
        <f t="shared" si="0"/>
        <v>1508295.8805834744</v>
      </c>
      <c r="H20" s="87"/>
      <c r="I20" s="87"/>
      <c r="J20" s="87"/>
      <c r="K20" s="87"/>
    </row>
    <row r="21" spans="1:11" ht="21.9" customHeight="1" x14ac:dyDescent="0.25">
      <c r="A21" s="162" t="s">
        <v>18</v>
      </c>
      <c r="B21" s="225">
        <v>1033826.3124999999</v>
      </c>
      <c r="C21" s="225">
        <v>1172095.2943921422</v>
      </c>
      <c r="D21" s="225">
        <v>408930.82126689277</v>
      </c>
      <c r="E21" s="205">
        <f t="shared" si="0"/>
        <v>2614852.4281590348</v>
      </c>
      <c r="G21" s="87"/>
      <c r="H21" s="87"/>
      <c r="I21" s="87"/>
      <c r="J21" s="87"/>
      <c r="K21" s="87"/>
    </row>
    <row r="22" spans="1:11" ht="21.9" customHeight="1" x14ac:dyDescent="0.25">
      <c r="A22" s="162" t="s">
        <v>19</v>
      </c>
      <c r="B22" s="225">
        <v>9999191.908300003</v>
      </c>
      <c r="C22" s="225">
        <v>5853138.9534137389</v>
      </c>
      <c r="D22" s="225">
        <v>1554523.9803264604</v>
      </c>
      <c r="E22" s="205">
        <f t="shared" si="0"/>
        <v>17406854.8420402</v>
      </c>
      <c r="G22" s="87"/>
      <c r="H22" s="87"/>
      <c r="I22" s="87"/>
      <c r="J22" s="87"/>
      <c r="K22" s="87"/>
    </row>
    <row r="23" spans="1:11" ht="21.9" customHeight="1" x14ac:dyDescent="0.25">
      <c r="A23" s="162" t="s">
        <v>20</v>
      </c>
      <c r="B23" s="225">
        <v>1850987.6010800002</v>
      </c>
      <c r="C23" s="225">
        <v>1831304.9239259707</v>
      </c>
      <c r="D23" s="225">
        <v>913462.90027838782</v>
      </c>
      <c r="E23" s="205">
        <f t="shared" si="0"/>
        <v>4595755.4252843587</v>
      </c>
      <c r="G23" s="87"/>
      <c r="H23" s="87"/>
      <c r="I23" s="87"/>
      <c r="J23" s="87"/>
      <c r="K23" s="87"/>
    </row>
    <row r="24" spans="1:11" ht="21.9" customHeight="1" x14ac:dyDescent="0.2">
      <c r="A24" s="413" t="s">
        <v>69</v>
      </c>
      <c r="B24" s="209">
        <f>SUM(B9:B23)</f>
        <v>37795584.858820006</v>
      </c>
      <c r="C24" s="209">
        <f t="shared" ref="C24:E24" si="1">SUM(C9:C23)</f>
        <v>31422716.573040001</v>
      </c>
      <c r="D24" s="209">
        <f t="shared" si="1"/>
        <v>12337796.476884373</v>
      </c>
      <c r="E24" s="209">
        <f t="shared" si="1"/>
        <v>81556097.908744365</v>
      </c>
      <c r="G24" s="87"/>
      <c r="H24" s="87"/>
      <c r="I24" s="87"/>
      <c r="J24" s="87"/>
      <c r="K24" s="87"/>
    </row>
    <row r="25" spans="1:11" ht="13.2" x14ac:dyDescent="0.25">
      <c r="A25" s="34"/>
      <c r="B25" s="34"/>
      <c r="C25" s="34"/>
      <c r="D25" s="34"/>
      <c r="E25" s="35"/>
    </row>
    <row r="26" spans="1:11" x14ac:dyDescent="0.2">
      <c r="A26" s="16"/>
      <c r="B26" s="16"/>
      <c r="C26" s="16"/>
      <c r="D26" s="16"/>
      <c r="E26" s="16"/>
    </row>
    <row r="27" spans="1:11" x14ac:dyDescent="0.2">
      <c r="A27" s="16"/>
      <c r="B27" s="16"/>
      <c r="C27" s="16"/>
      <c r="D27" s="16"/>
      <c r="E27" s="16"/>
    </row>
    <row r="28" spans="1:11" x14ac:dyDescent="0.2">
      <c r="A28" s="16"/>
      <c r="B28" s="16"/>
      <c r="C28" s="16"/>
      <c r="D28" s="16"/>
      <c r="E28" s="16"/>
    </row>
    <row r="29" spans="1:11" x14ac:dyDescent="0.2">
      <c r="A29" s="16"/>
      <c r="B29" s="16"/>
      <c r="C29" s="16"/>
      <c r="D29" s="16"/>
      <c r="E29" s="16"/>
    </row>
    <row r="30" spans="1:11" x14ac:dyDescent="0.2">
      <c r="A30" s="16"/>
      <c r="B30" s="16"/>
      <c r="C30" s="16"/>
      <c r="D30" s="16"/>
      <c r="E30" s="16"/>
    </row>
    <row r="31" spans="1:11" x14ac:dyDescent="0.2">
      <c r="A31" s="16"/>
      <c r="B31" s="16"/>
      <c r="C31" s="16"/>
      <c r="D31" s="16"/>
      <c r="E31" s="16"/>
    </row>
    <row r="32" spans="1:11" x14ac:dyDescent="0.2">
      <c r="A32" s="16"/>
      <c r="B32" s="16"/>
      <c r="C32" s="16"/>
      <c r="D32" s="16"/>
      <c r="E32" s="16"/>
    </row>
    <row r="33" spans="1:5" x14ac:dyDescent="0.2">
      <c r="A33" s="16"/>
      <c r="B33" s="16"/>
      <c r="C33" s="16"/>
      <c r="D33" s="16"/>
      <c r="E33" s="16"/>
    </row>
  </sheetData>
  <sheetProtection algorithmName="SHA-512" hashValue="rNsRVEWvTsGVAowFFrujGsWKdBxDhr1LnwhDofnkSKQrS8uYd1O4pwpU0dhCfYRqR/DNLT9c/Bxwl5o1KkXr7Q==" saltValue="q6cayjpZy5ylcM35TLSHWQ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7" orientation="landscape" r:id="rId1"/>
  <ignoredErrors>
    <ignoredError sqref="B8:E8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1" width="25.6640625" style="15" customWidth="1"/>
    <col min="2" max="4" width="37.6640625" style="15" customWidth="1"/>
    <col min="5" max="5" width="5.88671875" style="15" customWidth="1"/>
    <col min="6" max="6" width="15.88671875" style="15" customWidth="1"/>
    <col min="7" max="7" width="11.44140625" style="15"/>
    <col min="8" max="8" width="14.33203125" style="15" customWidth="1"/>
    <col min="9" max="9" width="11.44140625" style="15"/>
    <col min="10" max="10" width="14.33203125" style="15" customWidth="1"/>
    <col min="11" max="12" width="16.33203125" style="15" customWidth="1"/>
    <col min="13" max="16384" width="11.44140625" style="15"/>
  </cols>
  <sheetData>
    <row r="1" spans="1:10" customFormat="1" ht="20.25" customHeight="1" x14ac:dyDescent="0.25">
      <c r="A1" s="510" t="s">
        <v>378</v>
      </c>
      <c r="B1" s="510"/>
      <c r="C1" s="510"/>
      <c r="D1" s="510"/>
    </row>
    <row r="2" spans="1:10" customFormat="1" ht="30.6" customHeight="1" x14ac:dyDescent="0.25">
      <c r="A2" s="510"/>
      <c r="B2" s="510"/>
      <c r="C2" s="510"/>
      <c r="D2" s="510"/>
      <c r="E2" s="15"/>
      <c r="F2" s="15"/>
      <c r="G2" s="15"/>
    </row>
    <row r="3" spans="1:10" customFormat="1" ht="6" customHeight="1" x14ac:dyDescent="0.4">
      <c r="A3" s="165"/>
      <c r="B3" s="165"/>
      <c r="C3" s="165"/>
      <c r="D3" s="102"/>
      <c r="E3" s="15"/>
      <c r="F3" s="15"/>
      <c r="G3" s="15"/>
    </row>
    <row r="4" spans="1:10" customFormat="1" ht="18" customHeight="1" x14ac:dyDescent="0.25">
      <c r="A4" s="325" t="s">
        <v>496</v>
      </c>
      <c r="B4" s="157"/>
      <c r="C4" s="157"/>
      <c r="D4" s="157"/>
      <c r="E4" s="15"/>
      <c r="F4" s="15"/>
      <c r="G4" s="15"/>
    </row>
    <row r="5" spans="1:10" customFormat="1" ht="18" customHeight="1" x14ac:dyDescent="0.25">
      <c r="A5" s="157" t="s">
        <v>505</v>
      </c>
      <c r="B5" s="157"/>
      <c r="C5" s="157"/>
      <c r="D5" s="157"/>
      <c r="E5" s="15"/>
      <c r="F5" s="15"/>
      <c r="G5" s="15"/>
    </row>
    <row r="6" spans="1:10" customFormat="1" ht="15.9" customHeight="1" x14ac:dyDescent="0.25">
      <c r="A6" s="223" t="s">
        <v>2</v>
      </c>
      <c r="B6" s="223"/>
      <c r="C6" s="223"/>
      <c r="D6" s="223"/>
      <c r="E6" s="143"/>
      <c r="F6" s="143"/>
    </row>
    <row r="7" spans="1:10" ht="54.9" customHeight="1" thickBot="1" x14ac:dyDescent="0.25">
      <c r="A7" s="192" t="s">
        <v>3</v>
      </c>
      <c r="B7" s="425" t="s">
        <v>502</v>
      </c>
      <c r="C7" s="425" t="s">
        <v>504</v>
      </c>
      <c r="D7" s="425" t="s">
        <v>506</v>
      </c>
    </row>
    <row r="8" spans="1:10" ht="17.100000000000001" customHeight="1" x14ac:dyDescent="0.2">
      <c r="A8" s="400"/>
      <c r="B8" s="168" t="s">
        <v>199</v>
      </c>
      <c r="C8" s="168" t="s">
        <v>120</v>
      </c>
      <c r="D8" s="168" t="s">
        <v>121</v>
      </c>
    </row>
    <row r="9" spans="1:10" ht="20.100000000000001" customHeight="1" x14ac:dyDescent="0.25">
      <c r="A9" s="162" t="s">
        <v>6</v>
      </c>
      <c r="B9" s="225">
        <v>3012312.7716657217</v>
      </c>
      <c r="C9" s="225">
        <v>17021473.688581709</v>
      </c>
      <c r="D9" s="225">
        <v>15025339.845185574</v>
      </c>
      <c r="E9" s="86"/>
      <c r="F9" s="87"/>
      <c r="G9" s="87"/>
      <c r="H9" s="87"/>
      <c r="I9" s="87"/>
      <c r="J9" s="87"/>
    </row>
    <row r="10" spans="1:10" ht="20.100000000000001" customHeight="1" x14ac:dyDescent="0.25">
      <c r="A10" s="162" t="s">
        <v>7</v>
      </c>
      <c r="B10" s="225">
        <v>775172.78813519969</v>
      </c>
      <c r="C10" s="225">
        <v>4692800.8784692707</v>
      </c>
      <c r="D10" s="225">
        <v>4100980.2499533528</v>
      </c>
      <c r="G10" s="87"/>
      <c r="H10" s="87"/>
      <c r="I10" s="87"/>
      <c r="J10" s="87"/>
    </row>
    <row r="11" spans="1:10" ht="20.100000000000001" customHeight="1" x14ac:dyDescent="0.25">
      <c r="A11" s="162" t="s">
        <v>8</v>
      </c>
      <c r="B11" s="225">
        <v>2513588.9244555384</v>
      </c>
      <c r="C11" s="225">
        <v>12002052.854848001</v>
      </c>
      <c r="D11" s="225">
        <v>10886731.334477656</v>
      </c>
      <c r="G11" s="87"/>
      <c r="H11" s="87"/>
      <c r="I11" s="87"/>
      <c r="J11" s="87"/>
    </row>
    <row r="12" spans="1:10" ht="20.100000000000001" customHeight="1" x14ac:dyDescent="0.25">
      <c r="A12" s="162" t="s">
        <v>9</v>
      </c>
      <c r="B12" s="225">
        <v>370986.52260884497</v>
      </c>
      <c r="C12" s="225">
        <v>1999383.9562693769</v>
      </c>
      <c r="D12" s="225">
        <v>1777777.8591586663</v>
      </c>
      <c r="G12" s="87"/>
      <c r="H12" s="87"/>
      <c r="I12" s="87"/>
      <c r="J12" s="87"/>
    </row>
    <row r="13" spans="1:10" ht="20.100000000000001" customHeight="1" x14ac:dyDescent="0.25">
      <c r="A13" s="162" t="s">
        <v>10</v>
      </c>
      <c r="B13" s="225">
        <v>293787.98582899058</v>
      </c>
      <c r="C13" s="225">
        <v>1129138.2913404626</v>
      </c>
      <c r="D13" s="225">
        <v>1067194.7078770897</v>
      </c>
      <c r="F13" s="87"/>
      <c r="G13" s="87"/>
      <c r="H13" s="87"/>
      <c r="I13" s="87"/>
      <c r="J13" s="87"/>
    </row>
    <row r="14" spans="1:10" ht="20.100000000000001" customHeight="1" x14ac:dyDescent="0.25">
      <c r="A14" s="162" t="s">
        <v>11</v>
      </c>
      <c r="B14" s="225">
        <v>116742.65400077445</v>
      </c>
      <c r="C14" s="225">
        <v>617860.63708277303</v>
      </c>
      <c r="D14" s="225">
        <v>550952.4683126607</v>
      </c>
      <c r="F14" s="87"/>
      <c r="G14" s="87"/>
      <c r="H14" s="87"/>
      <c r="I14" s="87"/>
      <c r="J14" s="87"/>
    </row>
    <row r="15" spans="1:10" ht="20.100000000000001" customHeight="1" x14ac:dyDescent="0.25">
      <c r="A15" s="162" t="s">
        <v>12</v>
      </c>
      <c r="B15" s="225">
        <v>436146.95183607785</v>
      </c>
      <c r="C15" s="225">
        <v>2242334.5212893668</v>
      </c>
      <c r="D15" s="225">
        <v>2008861.1048440835</v>
      </c>
      <c r="G15" s="87"/>
      <c r="H15" s="87"/>
      <c r="I15" s="87"/>
      <c r="J15" s="87"/>
    </row>
    <row r="16" spans="1:10" ht="20.100000000000001" customHeight="1" x14ac:dyDescent="0.25">
      <c r="A16" s="162" t="s">
        <v>13</v>
      </c>
      <c r="B16" s="225">
        <v>2053487.2671438879</v>
      </c>
      <c r="C16" s="225">
        <v>8496448.6714507435</v>
      </c>
      <c r="D16" s="225">
        <v>7912451.953945972</v>
      </c>
      <c r="G16" s="87"/>
      <c r="H16" s="87"/>
      <c r="I16" s="87"/>
      <c r="J16" s="87"/>
    </row>
    <row r="17" spans="1:10" ht="20.100000000000001" customHeight="1" x14ac:dyDescent="0.25">
      <c r="A17" s="162" t="s">
        <v>14</v>
      </c>
      <c r="B17" s="225">
        <v>581418.31882840407</v>
      </c>
      <c r="C17" s="225">
        <v>2689491.8242333271</v>
      </c>
      <c r="D17" s="225">
        <v>2453182.6072962978</v>
      </c>
      <c r="G17" s="87"/>
      <c r="H17" s="87"/>
      <c r="I17" s="87"/>
      <c r="J17" s="87"/>
    </row>
    <row r="18" spans="1:10" ht="20.100000000000001" customHeight="1" x14ac:dyDescent="0.25">
      <c r="A18" s="162" t="s">
        <v>15</v>
      </c>
      <c r="B18" s="225">
        <v>612084.902353007</v>
      </c>
      <c r="C18" s="225">
        <v>3177950.231797887</v>
      </c>
      <c r="D18" s="225">
        <v>2842526.3506131703</v>
      </c>
      <c r="G18" s="87"/>
      <c r="H18" s="87"/>
      <c r="I18" s="87"/>
      <c r="J18" s="87"/>
    </row>
    <row r="19" spans="1:10" ht="20.100000000000001" customHeight="1" x14ac:dyDescent="0.25">
      <c r="A19" s="162" t="s">
        <v>16</v>
      </c>
      <c r="B19" s="225">
        <v>555340.54801978718</v>
      </c>
      <c r="C19" s="225">
        <v>1361403.7773143854</v>
      </c>
      <c r="D19" s="225">
        <v>1437558.2440006295</v>
      </c>
      <c r="G19" s="87"/>
      <c r="H19" s="87"/>
      <c r="I19" s="87"/>
      <c r="J19" s="87"/>
    </row>
    <row r="20" spans="1:10" ht="20.100000000000001" customHeight="1" x14ac:dyDescent="0.25">
      <c r="A20" s="162" t="s">
        <v>17</v>
      </c>
      <c r="B20" s="225">
        <v>264625.69640496129</v>
      </c>
      <c r="C20" s="225">
        <v>1508295.8805834744</v>
      </c>
      <c r="D20" s="225">
        <v>1329691.1827413267</v>
      </c>
      <c r="G20" s="87"/>
      <c r="H20" s="87"/>
      <c r="I20" s="87"/>
      <c r="J20" s="87"/>
    </row>
    <row r="21" spans="1:10" ht="20.100000000000001" customHeight="1" x14ac:dyDescent="0.25">
      <c r="A21" s="162" t="s">
        <v>18</v>
      </c>
      <c r="B21" s="225">
        <v>491654.45254939172</v>
      </c>
      <c r="C21" s="225">
        <v>2614852.4281590348</v>
      </c>
      <c r="D21" s="225">
        <v>2329880.1605313201</v>
      </c>
      <c r="F21" s="87"/>
      <c r="G21" s="87"/>
      <c r="H21" s="87"/>
      <c r="I21" s="87"/>
      <c r="J21" s="87"/>
    </row>
    <row r="22" spans="1:10" ht="20.100000000000001" customHeight="1" x14ac:dyDescent="0.25">
      <c r="A22" s="162" t="s">
        <v>19</v>
      </c>
      <c r="B22" s="225">
        <v>2829097.7732154685</v>
      </c>
      <c r="C22" s="225">
        <v>17406854.8420402</v>
      </c>
      <c r="D22" s="225">
        <v>15176964.461441755</v>
      </c>
      <c r="F22" s="87"/>
      <c r="G22" s="87"/>
      <c r="H22" s="87"/>
      <c r="I22" s="87"/>
      <c r="J22" s="87"/>
    </row>
    <row r="23" spans="1:10" ht="20.100000000000001" customHeight="1" x14ac:dyDescent="0.25">
      <c r="A23" s="162" t="s">
        <v>20</v>
      </c>
      <c r="B23" s="225">
        <v>814840.34546129499</v>
      </c>
      <c r="C23" s="225">
        <v>4595755.4252843587</v>
      </c>
      <c r="D23" s="225">
        <v>4057946.8280592402</v>
      </c>
      <c r="F23" s="87"/>
      <c r="G23" s="87"/>
      <c r="H23" s="87"/>
      <c r="I23" s="87"/>
      <c r="J23" s="87"/>
    </row>
    <row r="24" spans="1:10" ht="20.100000000000001" customHeight="1" x14ac:dyDescent="0.2">
      <c r="A24" s="413" t="s">
        <v>69</v>
      </c>
      <c r="B24" s="209">
        <f>SUM(B9:B23)</f>
        <v>15721287.90250735</v>
      </c>
      <c r="C24" s="209">
        <f t="shared" ref="C24:D24" si="0">SUM(C9:C23)</f>
        <v>81556097.908744365</v>
      </c>
      <c r="D24" s="209">
        <f t="shared" si="0"/>
        <v>72958039.35843879</v>
      </c>
      <c r="F24" s="87"/>
      <c r="G24" s="87"/>
      <c r="H24" s="87"/>
      <c r="I24" s="87"/>
      <c r="J24" s="87"/>
    </row>
    <row r="25" spans="1:10" ht="9.9" customHeight="1" x14ac:dyDescent="0.2">
      <c r="A25" s="417"/>
      <c r="B25" s="417"/>
      <c r="C25" s="417"/>
      <c r="D25" s="417"/>
    </row>
    <row r="26" spans="1:10" s="39" customFormat="1" ht="20.100000000000001" customHeight="1" x14ac:dyDescent="0.25">
      <c r="A26" s="573" t="s">
        <v>122</v>
      </c>
      <c r="B26" s="573"/>
      <c r="C26" s="573"/>
      <c r="D26" s="418">
        <v>5655000</v>
      </c>
      <c r="H26" s="87"/>
      <c r="I26" s="87"/>
    </row>
    <row r="27" spans="1:10" s="39" customFormat="1" ht="20.100000000000001" customHeight="1" x14ac:dyDescent="0.25">
      <c r="A27" s="572" t="s">
        <v>123</v>
      </c>
      <c r="B27" s="572"/>
      <c r="C27" s="572"/>
      <c r="D27" s="414">
        <v>2400000</v>
      </c>
      <c r="H27" s="87"/>
      <c r="I27" s="87"/>
    </row>
    <row r="28" spans="1:10" s="39" customFormat="1" ht="20.100000000000001" customHeight="1" x14ac:dyDescent="0.25">
      <c r="A28" s="572" t="s">
        <v>124</v>
      </c>
      <c r="B28" s="572"/>
      <c r="C28" s="572"/>
      <c r="D28" s="414">
        <v>8055000</v>
      </c>
      <c r="H28" s="87"/>
      <c r="I28" s="87"/>
    </row>
    <row r="29" spans="1:10" s="39" customFormat="1" ht="20.100000000000001" customHeight="1" x14ac:dyDescent="0.25">
      <c r="A29" s="572" t="s">
        <v>507</v>
      </c>
      <c r="B29" s="572"/>
      <c r="C29" s="572"/>
      <c r="D29" s="415">
        <v>1.0105999999999999</v>
      </c>
      <c r="H29" s="87"/>
      <c r="I29" s="87"/>
    </row>
    <row r="30" spans="1:10" s="39" customFormat="1" ht="20.100000000000001" customHeight="1" x14ac:dyDescent="0.25">
      <c r="A30" s="572" t="s">
        <v>508</v>
      </c>
      <c r="B30" s="572"/>
      <c r="C30" s="572"/>
      <c r="D30" s="414">
        <v>8140383</v>
      </c>
      <c r="H30" s="87"/>
      <c r="I30" s="87"/>
    </row>
    <row r="31" spans="1:10" ht="20.100000000000001" customHeight="1" x14ac:dyDescent="0.2">
      <c r="A31" s="416" t="s">
        <v>377</v>
      </c>
      <c r="B31" s="416"/>
      <c r="C31" s="416"/>
      <c r="D31" s="227">
        <v>81098422.35843879</v>
      </c>
      <c r="G31" s="39"/>
    </row>
    <row r="32" spans="1:10" x14ac:dyDescent="0.2">
      <c r="A32" s="39"/>
      <c r="B32" s="39"/>
      <c r="C32" s="39"/>
      <c r="D32" s="39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  <row r="47" spans="1:4" x14ac:dyDescent="0.2">
      <c r="A47" s="16"/>
      <c r="B47" s="16"/>
      <c r="C47" s="16"/>
      <c r="D47" s="16"/>
    </row>
    <row r="48" spans="1:4" x14ac:dyDescent="0.2">
      <c r="A48" s="16"/>
      <c r="B48" s="16"/>
      <c r="C48" s="16"/>
      <c r="D48" s="16"/>
    </row>
    <row r="49" spans="1:4" x14ac:dyDescent="0.2">
      <c r="A49" s="16"/>
      <c r="B49" s="16"/>
      <c r="C49" s="16"/>
      <c r="D49" s="16"/>
    </row>
    <row r="50" spans="1:4" x14ac:dyDescent="0.2">
      <c r="A50" s="16"/>
      <c r="B50" s="16"/>
      <c r="C50" s="16"/>
      <c r="D50" s="16"/>
    </row>
    <row r="51" spans="1:4" x14ac:dyDescent="0.2">
      <c r="A51" s="16"/>
      <c r="B51" s="16"/>
      <c r="C51" s="16"/>
      <c r="D51" s="16"/>
    </row>
    <row r="52" spans="1:4" x14ac:dyDescent="0.2">
      <c r="A52" s="16"/>
      <c r="B52" s="16"/>
      <c r="C52" s="16"/>
      <c r="D52" s="16"/>
    </row>
    <row r="53" spans="1:4" x14ac:dyDescent="0.2">
      <c r="A53" s="16"/>
      <c r="B53" s="16"/>
      <c r="C53" s="16"/>
      <c r="D53" s="16"/>
    </row>
  </sheetData>
  <sheetProtection algorithmName="SHA-512" hashValue="Z9WxND4ZiVbXuO9xL9p4HhFgmihMdlLDzj5tACihvtQvhLfMzyLwqb4UOc3uLq6ZNJrIIamkQpQPjp1VWC5iRA==" saltValue="B20EbuXQwAR89v1ko4AubA==" spinCount="100000" sheet="1" objects="1" scenarios="1"/>
  <mergeCells count="6">
    <mergeCell ref="A30:C30"/>
    <mergeCell ref="A1:D2"/>
    <mergeCell ref="A26:C26"/>
    <mergeCell ref="A27:C27"/>
    <mergeCell ref="A28:C28"/>
    <mergeCell ref="A29:C29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6" orientation="landscape" r:id="rId1"/>
  <colBreaks count="1" manualBreakCount="1">
    <brk id="4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ColWidth="11.44140625" defaultRowHeight="10.199999999999999" x14ac:dyDescent="0.2"/>
  <cols>
    <col min="1" max="7" width="20.6640625" style="15" customWidth="1"/>
    <col min="8" max="8" width="14.33203125" style="15" customWidth="1"/>
    <col min="9" max="9" width="11.44140625" style="15"/>
    <col min="10" max="10" width="14.33203125" style="15" customWidth="1"/>
    <col min="11" max="12" width="16.33203125" style="15" customWidth="1"/>
    <col min="13" max="16384" width="11.44140625" style="15"/>
  </cols>
  <sheetData>
    <row r="1" spans="1:16" customFormat="1" ht="20.25" customHeight="1" x14ac:dyDescent="0.25">
      <c r="A1" s="510" t="s">
        <v>425</v>
      </c>
      <c r="B1" s="510"/>
      <c r="C1" s="510"/>
      <c r="D1" s="510"/>
      <c r="E1" s="510"/>
      <c r="F1" s="510"/>
      <c r="G1" s="322"/>
    </row>
    <row r="2" spans="1:16" customFormat="1" ht="30.6" customHeight="1" x14ac:dyDescent="0.25">
      <c r="A2" s="510"/>
      <c r="B2" s="510"/>
      <c r="C2" s="510"/>
      <c r="D2" s="510"/>
      <c r="E2" s="510"/>
      <c r="F2" s="510"/>
      <c r="G2" s="322"/>
    </row>
    <row r="3" spans="1:16" customFormat="1" ht="6" customHeight="1" x14ac:dyDescent="0.4">
      <c r="A3" s="165"/>
      <c r="B3" s="165"/>
      <c r="C3" s="165"/>
      <c r="D3" s="102"/>
    </row>
    <row r="4" spans="1:16" customFormat="1" ht="15.9" customHeight="1" x14ac:dyDescent="0.25">
      <c r="A4" s="157" t="s">
        <v>509</v>
      </c>
      <c r="B4" s="157"/>
      <c r="C4" s="157"/>
      <c r="D4" s="157"/>
      <c r="E4" s="157"/>
      <c r="F4" s="157"/>
      <c r="G4" s="157"/>
    </row>
    <row r="5" spans="1:16" customFormat="1" ht="15.9" customHeight="1" x14ac:dyDescent="0.25">
      <c r="A5" s="223" t="s">
        <v>2</v>
      </c>
      <c r="B5" s="223"/>
      <c r="C5" s="223"/>
      <c r="D5" s="223"/>
      <c r="E5" s="223"/>
      <c r="F5" s="223"/>
      <c r="G5" s="223"/>
    </row>
    <row r="6" spans="1:16" ht="62.1" customHeight="1" thickBot="1" x14ac:dyDescent="0.25">
      <c r="A6" s="291" t="s">
        <v>3</v>
      </c>
      <c r="B6" s="291" t="s">
        <v>79</v>
      </c>
      <c r="C6" s="425" t="s">
        <v>510</v>
      </c>
      <c r="D6" s="425" t="s">
        <v>506</v>
      </c>
      <c r="E6" s="291" t="s">
        <v>125</v>
      </c>
      <c r="F6" s="425" t="s">
        <v>479</v>
      </c>
      <c r="G6" s="425" t="s">
        <v>511</v>
      </c>
      <c r="H6" s="87"/>
      <c r="I6" s="87"/>
      <c r="J6" s="87"/>
    </row>
    <row r="7" spans="1:16" ht="17.100000000000001" customHeight="1" x14ac:dyDescent="0.2">
      <c r="A7" s="400"/>
      <c r="B7" s="168" t="s">
        <v>126</v>
      </c>
      <c r="C7" s="168" t="s">
        <v>127</v>
      </c>
      <c r="D7" s="168" t="s">
        <v>128</v>
      </c>
      <c r="E7" s="168" t="s">
        <v>80</v>
      </c>
      <c r="F7" s="168" t="s">
        <v>34</v>
      </c>
      <c r="G7" s="168" t="s">
        <v>129</v>
      </c>
    </row>
    <row r="8" spans="1:16" ht="21.9" customHeight="1" x14ac:dyDescent="0.25">
      <c r="A8" s="162" t="s">
        <v>6</v>
      </c>
      <c r="B8" s="225">
        <v>16.989950990733291</v>
      </c>
      <c r="C8" s="205">
        <v>13778582.212956645</v>
      </c>
      <c r="D8" s="205">
        <v>15025339.845185574</v>
      </c>
      <c r="E8" s="205">
        <v>-1246757.6322289295</v>
      </c>
      <c r="F8" s="205">
        <v>-825523.97470000002</v>
      </c>
      <c r="G8" s="205">
        <f>E8-F8</f>
        <v>-421233.65752892953</v>
      </c>
      <c r="H8" s="87"/>
      <c r="I8" s="87"/>
      <c r="J8" s="87"/>
      <c r="K8" s="87"/>
      <c r="L8" s="87"/>
      <c r="M8" s="87"/>
      <c r="N8" s="87"/>
      <c r="O8" s="87"/>
      <c r="P8" s="87"/>
    </row>
    <row r="9" spans="1:16" ht="21.9" customHeight="1" x14ac:dyDescent="0.25">
      <c r="A9" s="162" t="s">
        <v>7</v>
      </c>
      <c r="B9" s="225">
        <v>6.6882577950644242</v>
      </c>
      <c r="C9" s="205">
        <v>5424071.5550625529</v>
      </c>
      <c r="D9" s="205">
        <v>4100980.2499533528</v>
      </c>
      <c r="E9" s="205">
        <v>1323091.3051092001</v>
      </c>
      <c r="F9" s="205">
        <v>1212965.7555499999</v>
      </c>
      <c r="G9" s="205">
        <f t="shared" ref="G9:G22" si="0">E9-F9</f>
        <v>110125.54955920018</v>
      </c>
      <c r="H9" s="87"/>
      <c r="I9" s="87"/>
      <c r="J9" s="87"/>
      <c r="K9" s="87"/>
      <c r="L9" s="87"/>
      <c r="M9" s="87"/>
      <c r="N9" s="87"/>
      <c r="O9" s="87"/>
    </row>
    <row r="10" spans="1:16" ht="21.9" customHeight="1" x14ac:dyDescent="0.25">
      <c r="A10" s="162" t="s">
        <v>8</v>
      </c>
      <c r="B10" s="225">
        <v>18.779761133662532</v>
      </c>
      <c r="C10" s="205">
        <v>15230090.002083577</v>
      </c>
      <c r="D10" s="205">
        <v>10886731.334477656</v>
      </c>
      <c r="E10" s="205">
        <v>4343358.6676059216</v>
      </c>
      <c r="F10" s="205">
        <v>3927205.3751500002</v>
      </c>
      <c r="G10" s="205">
        <f t="shared" si="0"/>
        <v>416153.29245592142</v>
      </c>
      <c r="H10" s="87"/>
      <c r="I10" s="87"/>
      <c r="J10" s="87"/>
      <c r="K10" s="87"/>
      <c r="L10" s="87"/>
      <c r="M10" s="87"/>
      <c r="N10" s="87"/>
      <c r="O10" s="87"/>
    </row>
    <row r="11" spans="1:16" ht="21.9" customHeight="1" x14ac:dyDescent="0.25">
      <c r="A11" s="162" t="s">
        <v>9</v>
      </c>
      <c r="B11" s="225">
        <v>2.5193087889209815</v>
      </c>
      <c r="C11" s="205">
        <v>2043119.6821524065</v>
      </c>
      <c r="D11" s="205">
        <v>1777777.8591586663</v>
      </c>
      <c r="E11" s="205">
        <v>265341.82299374021</v>
      </c>
      <c r="F11" s="205">
        <v>193831.92332</v>
      </c>
      <c r="G11" s="205">
        <f t="shared" si="0"/>
        <v>71509.899673740205</v>
      </c>
      <c r="H11" s="87"/>
      <c r="I11" s="87"/>
      <c r="J11" s="87"/>
      <c r="K11" s="87"/>
      <c r="L11" s="87"/>
      <c r="M11" s="87"/>
      <c r="N11" s="87"/>
      <c r="O11" s="87"/>
    </row>
    <row r="12" spans="1:16" ht="21.9" customHeight="1" x14ac:dyDescent="0.25">
      <c r="A12" s="162" t="s">
        <v>10</v>
      </c>
      <c r="B12" s="225">
        <v>1.3493930285836955</v>
      </c>
      <c r="C12" s="205">
        <v>1094336.4575961342</v>
      </c>
      <c r="D12" s="205">
        <v>1067194.7078770897</v>
      </c>
      <c r="E12" s="205">
        <v>27141.749719044426</v>
      </c>
      <c r="F12" s="205">
        <v>-23472.46932</v>
      </c>
      <c r="G12" s="205">
        <f t="shared" si="0"/>
        <v>50614.21903904443</v>
      </c>
      <c r="H12" s="87"/>
      <c r="I12" s="87"/>
      <c r="J12" s="87"/>
      <c r="K12" s="87"/>
      <c r="L12" s="87"/>
      <c r="M12" s="87"/>
      <c r="N12" s="87"/>
      <c r="O12" s="87"/>
    </row>
    <row r="13" spans="1:16" ht="21.9" customHeight="1" x14ac:dyDescent="0.25">
      <c r="A13" s="162" t="s">
        <v>11</v>
      </c>
      <c r="B13" s="225">
        <v>0.74596124416193477</v>
      </c>
      <c r="C13" s="205">
        <v>604962.80042071058</v>
      </c>
      <c r="D13" s="205">
        <v>550952.4683126607</v>
      </c>
      <c r="E13" s="205">
        <v>54010.332108049886</v>
      </c>
      <c r="F13" s="205">
        <v>52531.494890000002</v>
      </c>
      <c r="G13" s="205">
        <f t="shared" si="0"/>
        <v>1478.8372180498845</v>
      </c>
      <c r="H13" s="87"/>
      <c r="I13" s="87"/>
      <c r="J13" s="87"/>
      <c r="K13" s="87"/>
      <c r="L13" s="87"/>
      <c r="M13" s="87"/>
      <c r="N13" s="87"/>
      <c r="O13" s="87"/>
    </row>
    <row r="14" spans="1:16" ht="21.9" customHeight="1" x14ac:dyDescent="0.25">
      <c r="A14" s="162" t="s">
        <v>12</v>
      </c>
      <c r="B14" s="225">
        <v>3.2909240278853584</v>
      </c>
      <c r="C14" s="205">
        <v>2668887.4676298145</v>
      </c>
      <c r="D14" s="205">
        <v>2008861.1048440835</v>
      </c>
      <c r="E14" s="205">
        <v>660026.36278573098</v>
      </c>
      <c r="F14" s="205">
        <v>615281.01444000006</v>
      </c>
      <c r="G14" s="205">
        <f t="shared" si="0"/>
        <v>44745.348345730919</v>
      </c>
      <c r="H14" s="87"/>
      <c r="I14" s="87"/>
      <c r="J14" s="87"/>
      <c r="K14" s="87"/>
      <c r="L14" s="87"/>
      <c r="M14" s="87"/>
      <c r="N14" s="87"/>
      <c r="O14" s="87"/>
    </row>
    <row r="15" spans="1:16" ht="21.9" customHeight="1" x14ac:dyDescent="0.25">
      <c r="A15" s="162" t="s">
        <v>13</v>
      </c>
      <c r="B15" s="225">
        <v>11.062707883451068</v>
      </c>
      <c r="C15" s="205">
        <v>8971681.5636014529</v>
      </c>
      <c r="D15" s="205">
        <v>7912451.953945972</v>
      </c>
      <c r="E15" s="205">
        <v>1059229.6096554808</v>
      </c>
      <c r="F15" s="205">
        <v>1143395.91227</v>
      </c>
      <c r="G15" s="205">
        <f t="shared" si="0"/>
        <v>-84166.30261451914</v>
      </c>
      <c r="H15" s="87"/>
      <c r="I15" s="87"/>
      <c r="J15" s="87"/>
      <c r="K15" s="87"/>
      <c r="L15" s="87"/>
      <c r="M15" s="87"/>
      <c r="N15" s="87"/>
      <c r="O15" s="87"/>
    </row>
    <row r="16" spans="1:16" ht="21.9" customHeight="1" x14ac:dyDescent="0.25">
      <c r="A16" s="162" t="s">
        <v>14</v>
      </c>
      <c r="B16" s="225">
        <v>3.2021001274732592</v>
      </c>
      <c r="C16" s="205">
        <v>2596852.6857183711</v>
      </c>
      <c r="D16" s="205">
        <v>2453182.6072962978</v>
      </c>
      <c r="E16" s="205">
        <v>143670.07842207327</v>
      </c>
      <c r="F16" s="205">
        <v>95783.408030000006</v>
      </c>
      <c r="G16" s="205">
        <f t="shared" si="0"/>
        <v>47886.670392073269</v>
      </c>
      <c r="H16" s="87"/>
      <c r="I16" s="87"/>
      <c r="J16" s="87"/>
      <c r="K16" s="87"/>
      <c r="L16" s="87"/>
      <c r="M16" s="87"/>
      <c r="N16" s="87"/>
      <c r="O16" s="87"/>
    </row>
    <row r="17" spans="1:15" ht="21.9" customHeight="1" x14ac:dyDescent="0.25">
      <c r="A17" s="162" t="s">
        <v>15</v>
      </c>
      <c r="B17" s="225">
        <v>4.8832144946646041</v>
      </c>
      <c r="C17" s="205">
        <v>3960209.9155516038</v>
      </c>
      <c r="D17" s="205">
        <v>2842526.3506131703</v>
      </c>
      <c r="E17" s="205">
        <v>1117683.5649384335</v>
      </c>
      <c r="F17" s="205">
        <v>1040102.1712</v>
      </c>
      <c r="G17" s="205">
        <f t="shared" si="0"/>
        <v>77581.393738433486</v>
      </c>
      <c r="H17" s="87"/>
      <c r="I17" s="87"/>
      <c r="J17" s="87"/>
      <c r="K17" s="87"/>
      <c r="L17" s="87"/>
      <c r="M17" s="87"/>
      <c r="N17" s="87"/>
      <c r="O17" s="87"/>
    </row>
    <row r="18" spans="1:15" ht="21.9" customHeight="1" x14ac:dyDescent="0.25">
      <c r="A18" s="162" t="s">
        <v>16</v>
      </c>
      <c r="B18" s="225">
        <v>4.8969838701421748</v>
      </c>
      <c r="C18" s="205">
        <v>3971376.661832524</v>
      </c>
      <c r="D18" s="205">
        <v>1437558.2440006295</v>
      </c>
      <c r="E18" s="205">
        <v>2533818.4178318945</v>
      </c>
      <c r="F18" s="205">
        <v>2512569.34485</v>
      </c>
      <c r="G18" s="205">
        <f t="shared" si="0"/>
        <v>21249.072981894482</v>
      </c>
      <c r="H18" s="87"/>
      <c r="I18" s="87"/>
      <c r="J18" s="87"/>
      <c r="K18" s="87"/>
      <c r="L18" s="87"/>
      <c r="M18" s="87"/>
      <c r="N18" s="87"/>
      <c r="O18" s="87"/>
    </row>
    <row r="19" spans="1:15" ht="21.9" customHeight="1" x14ac:dyDescent="0.25">
      <c r="A19" s="162" t="s">
        <v>17</v>
      </c>
      <c r="B19" s="225">
        <v>2.6143977142602699</v>
      </c>
      <c r="C19" s="205">
        <v>2120235.3004401634</v>
      </c>
      <c r="D19" s="205">
        <v>1329691.1827413267</v>
      </c>
      <c r="E19" s="205">
        <v>790544.11769883661</v>
      </c>
      <c r="F19" s="205">
        <v>758125.48838999995</v>
      </c>
      <c r="G19" s="205">
        <f t="shared" si="0"/>
        <v>32418.629308836651</v>
      </c>
      <c r="H19" s="87"/>
      <c r="I19" s="87"/>
      <c r="J19" s="87"/>
      <c r="K19" s="87"/>
      <c r="L19" s="87"/>
      <c r="M19" s="87"/>
      <c r="N19" s="87"/>
      <c r="O19" s="87"/>
    </row>
    <row r="20" spans="1:15" ht="21.9" customHeight="1" x14ac:dyDescent="0.25">
      <c r="A20" s="162" t="s">
        <v>18</v>
      </c>
      <c r="B20" s="225">
        <v>2.5213935107226684</v>
      </c>
      <c r="C20" s="205">
        <v>2044810.3586441374</v>
      </c>
      <c r="D20" s="205">
        <v>2329880.1605313201</v>
      </c>
      <c r="E20" s="205">
        <v>-285069.80188718275</v>
      </c>
      <c r="F20" s="205">
        <v>-132521.24543000001</v>
      </c>
      <c r="G20" s="205">
        <f t="shared" si="0"/>
        <v>-152548.55645718274</v>
      </c>
      <c r="H20" s="87"/>
      <c r="I20" s="87"/>
      <c r="J20" s="87"/>
      <c r="K20" s="87"/>
      <c r="L20" s="87"/>
      <c r="M20" s="87"/>
      <c r="N20" s="87"/>
      <c r="O20" s="87"/>
    </row>
    <row r="21" spans="1:15" ht="21.9" customHeight="1" x14ac:dyDescent="0.25">
      <c r="A21" s="162" t="s">
        <v>19</v>
      </c>
      <c r="B21" s="225">
        <v>14.375756064164243</v>
      </c>
      <c r="C21" s="205">
        <v>11658511.370134795</v>
      </c>
      <c r="D21" s="205">
        <v>15176964.461441755</v>
      </c>
      <c r="E21" s="205">
        <v>-3518453.0913069602</v>
      </c>
      <c r="F21" s="205">
        <v>-2815250.5343999998</v>
      </c>
      <c r="G21" s="205">
        <f t="shared" si="0"/>
        <v>-703202.55690696044</v>
      </c>
      <c r="H21" s="87"/>
      <c r="I21" s="87"/>
      <c r="J21" s="87"/>
      <c r="K21" s="87"/>
      <c r="L21" s="87"/>
      <c r="M21" s="87"/>
      <c r="N21" s="87"/>
      <c r="O21" s="87"/>
    </row>
    <row r="22" spans="1:15" ht="21.9" customHeight="1" x14ac:dyDescent="0.25">
      <c r="A22" s="162" t="s">
        <v>20</v>
      </c>
      <c r="B22" s="225">
        <v>6.079889326109492</v>
      </c>
      <c r="C22" s="205">
        <v>4930694.3246139148</v>
      </c>
      <c r="D22" s="205">
        <v>4057946.8280592402</v>
      </c>
      <c r="E22" s="205">
        <v>872747.49655467458</v>
      </c>
      <c r="F22" s="205">
        <v>801802.83576000005</v>
      </c>
      <c r="G22" s="205">
        <f t="shared" si="0"/>
        <v>70944.660794674535</v>
      </c>
      <c r="H22" s="87"/>
      <c r="I22" s="87"/>
      <c r="J22" s="87"/>
      <c r="K22" s="87"/>
      <c r="L22" s="87"/>
      <c r="M22" s="87"/>
      <c r="N22" s="87"/>
      <c r="O22" s="87"/>
    </row>
    <row r="23" spans="1:15" ht="21.9" customHeight="1" x14ac:dyDescent="0.2">
      <c r="A23" s="413" t="s">
        <v>69</v>
      </c>
      <c r="B23" s="209">
        <f>SUM(B8:B22)</f>
        <v>100.00000000000001</v>
      </c>
      <c r="C23" s="209">
        <f t="shared" ref="C23:G23" si="1">SUM(C8:C22)</f>
        <v>81098422.35843879</v>
      </c>
      <c r="D23" s="209">
        <f t="shared" si="1"/>
        <v>72958039.35843879</v>
      </c>
      <c r="E23" s="209">
        <f t="shared" si="1"/>
        <v>8140383.0000000075</v>
      </c>
      <c r="F23" s="209">
        <f t="shared" si="1"/>
        <v>8556826.5</v>
      </c>
      <c r="G23" s="209">
        <f t="shared" si="1"/>
        <v>-416443.49999999237</v>
      </c>
      <c r="H23" s="87"/>
      <c r="I23" s="87"/>
      <c r="J23" s="87"/>
      <c r="K23" s="87"/>
      <c r="L23" s="87"/>
      <c r="M23" s="87"/>
      <c r="N23" s="87"/>
      <c r="O23" s="87"/>
    </row>
    <row r="24" spans="1:15" ht="18" customHeight="1" x14ac:dyDescent="0.2">
      <c r="A24" s="34"/>
      <c r="B24" s="34"/>
      <c r="C24" s="34"/>
      <c r="D24" s="34"/>
    </row>
    <row r="25" spans="1:15" x14ac:dyDescent="0.2">
      <c r="A25" s="39"/>
      <c r="B25" s="39"/>
      <c r="C25" s="39"/>
      <c r="D25" s="39"/>
    </row>
    <row r="33" spans="1:4" x14ac:dyDescent="0.2">
      <c r="A33" s="16"/>
      <c r="B33" s="16"/>
      <c r="C33" s="16"/>
      <c r="D33" s="16"/>
    </row>
    <row r="34" spans="1:4" x14ac:dyDescent="0.2">
      <c r="A34" s="16"/>
      <c r="B34" s="16"/>
      <c r="C34" s="16"/>
      <c r="D34" s="16"/>
    </row>
    <row r="35" spans="1:4" x14ac:dyDescent="0.2">
      <c r="A35" s="16"/>
      <c r="B35" s="16"/>
      <c r="C35" s="16"/>
      <c r="D35" s="16"/>
    </row>
    <row r="36" spans="1:4" x14ac:dyDescent="0.2">
      <c r="A36" s="16"/>
      <c r="B36" s="16"/>
      <c r="C36" s="16"/>
      <c r="D36" s="16"/>
    </row>
    <row r="37" spans="1:4" x14ac:dyDescent="0.2">
      <c r="A37" s="16"/>
      <c r="B37" s="16"/>
      <c r="C37" s="16"/>
      <c r="D37" s="16"/>
    </row>
    <row r="38" spans="1:4" x14ac:dyDescent="0.2">
      <c r="A38" s="16"/>
      <c r="B38" s="16"/>
      <c r="C38" s="16"/>
      <c r="D38" s="16"/>
    </row>
    <row r="39" spans="1:4" x14ac:dyDescent="0.2">
      <c r="A39" s="16"/>
      <c r="B39" s="16"/>
      <c r="C39" s="16"/>
      <c r="D39" s="16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</sheetData>
  <sheetProtection algorithmName="SHA-512" hashValue="3BOBceKld9qdKdxk+dQvNrlbzNCnirvcUgJIHMGKjkz1Q6qTdHWf/MY6XOQExafTiLMEz4k4j5VND87tLy7+wg==" saltValue="D7UD8OV/Mu4oSoU8e2aZlA==" spinCount="100000" sheet="1" objects="1" scenarios="1"/>
  <mergeCells count="1">
    <mergeCell ref="A1:F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3" orientation="landscape" r:id="rId1"/>
  <colBreaks count="1" manualBreakCount="1">
    <brk id="7" max="1048575" man="1"/>
  </colBreaks>
  <ignoredErrors>
    <ignoredError sqref="F7:G7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IT92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" customWidth="1"/>
    <col min="2" max="8" width="18.6640625" customWidth="1"/>
    <col min="9" max="9" width="9.33203125" customWidth="1"/>
    <col min="10" max="10" width="13.88671875" customWidth="1"/>
    <col min="11" max="11" width="13.5546875" customWidth="1"/>
    <col min="12" max="12" width="13" customWidth="1"/>
    <col min="15" max="15" width="13.5546875" customWidth="1"/>
  </cols>
  <sheetData>
    <row r="1" spans="1:19" ht="20.25" customHeight="1" x14ac:dyDescent="0.25">
      <c r="A1" s="510" t="s">
        <v>379</v>
      </c>
      <c r="B1" s="510"/>
      <c r="C1" s="510"/>
      <c r="D1" s="510"/>
      <c r="E1" s="510"/>
      <c r="F1" s="510"/>
      <c r="G1" s="510"/>
      <c r="H1" s="322"/>
    </row>
    <row r="2" spans="1:19" ht="30.6" customHeight="1" x14ac:dyDescent="0.25">
      <c r="A2" s="510"/>
      <c r="B2" s="510"/>
      <c r="C2" s="510"/>
      <c r="D2" s="510"/>
      <c r="E2" s="510"/>
      <c r="F2" s="510"/>
      <c r="G2" s="510"/>
      <c r="H2" s="322"/>
    </row>
    <row r="3" spans="1:19" ht="6" customHeight="1" x14ac:dyDescent="0.4">
      <c r="A3" s="165"/>
      <c r="B3" s="165"/>
      <c r="C3" s="165"/>
      <c r="D3" s="102"/>
    </row>
    <row r="4" spans="1:19" ht="15.9" customHeight="1" x14ac:dyDescent="0.25">
      <c r="A4" s="325" t="s">
        <v>512</v>
      </c>
      <c r="B4" s="157"/>
      <c r="C4" s="157"/>
      <c r="D4" s="157"/>
      <c r="E4" s="157"/>
      <c r="F4" s="157"/>
      <c r="G4" s="157"/>
      <c r="H4" s="157"/>
    </row>
    <row r="5" spans="1:19" ht="15.9" customHeight="1" x14ac:dyDescent="0.25">
      <c r="A5" s="223" t="s">
        <v>2</v>
      </c>
      <c r="B5" s="223"/>
      <c r="C5" s="223"/>
      <c r="D5" s="223"/>
      <c r="E5" s="223"/>
      <c r="F5" s="223"/>
      <c r="G5" s="223"/>
      <c r="H5" s="223"/>
    </row>
    <row r="6" spans="1:19" s="15" customFormat="1" ht="24.9" customHeight="1" thickBot="1" x14ac:dyDescent="0.25">
      <c r="A6" s="523" t="s">
        <v>86</v>
      </c>
      <c r="B6" s="523" t="s">
        <v>402</v>
      </c>
      <c r="C6" s="229" t="s">
        <v>130</v>
      </c>
      <c r="D6" s="229" t="s">
        <v>131</v>
      </c>
      <c r="E6" s="523" t="s">
        <v>514</v>
      </c>
      <c r="F6" s="523" t="s">
        <v>513</v>
      </c>
      <c r="G6" s="523" t="s">
        <v>479</v>
      </c>
      <c r="H6" s="523" t="s">
        <v>476</v>
      </c>
    </row>
    <row r="7" spans="1:19" s="15" customFormat="1" ht="60" customHeight="1" thickBot="1" x14ac:dyDescent="0.25">
      <c r="A7" s="524"/>
      <c r="B7" s="524"/>
      <c r="C7" s="320" t="s">
        <v>374</v>
      </c>
      <c r="D7" s="320" t="s">
        <v>515</v>
      </c>
      <c r="E7" s="524"/>
      <c r="F7" s="524"/>
      <c r="G7" s="524"/>
      <c r="H7" s="524"/>
    </row>
    <row r="8" spans="1:19" s="15" customFormat="1" ht="17.100000000000001" customHeight="1" x14ac:dyDescent="0.2">
      <c r="A8" s="400"/>
      <c r="B8" s="168" t="s">
        <v>4</v>
      </c>
      <c r="C8" s="168" t="s">
        <v>23</v>
      </c>
      <c r="D8" s="168" t="s">
        <v>5</v>
      </c>
      <c r="E8" s="168" t="s">
        <v>92</v>
      </c>
      <c r="F8" s="168" t="s">
        <v>516</v>
      </c>
      <c r="G8" s="168" t="s">
        <v>35</v>
      </c>
      <c r="H8" s="168" t="s">
        <v>132</v>
      </c>
    </row>
    <row r="9" spans="1:19" ht="21.9" customHeight="1" x14ac:dyDescent="0.25">
      <c r="A9" s="162" t="s">
        <v>6</v>
      </c>
      <c r="B9" s="205">
        <v>711292.6167445787</v>
      </c>
      <c r="C9" s="205">
        <v>0</v>
      </c>
      <c r="D9" s="205">
        <v>0</v>
      </c>
      <c r="E9" s="205">
        <f>B9+C9+D9</f>
        <v>711292.6167445787</v>
      </c>
      <c r="F9" s="205">
        <v>718832.31848207116</v>
      </c>
      <c r="G9" s="205">
        <v>747782.26</v>
      </c>
      <c r="H9" s="205">
        <f>F9-G9</f>
        <v>-28949.941517928848</v>
      </c>
      <c r="I9" s="69"/>
      <c r="J9" s="26"/>
      <c r="K9" s="26"/>
      <c r="L9" s="26"/>
      <c r="M9" s="26"/>
      <c r="N9" s="26"/>
      <c r="O9" s="26"/>
      <c r="P9" s="26"/>
      <c r="Q9" s="93"/>
      <c r="R9" s="93"/>
      <c r="S9" s="70"/>
    </row>
    <row r="10" spans="1:19" ht="21.9" customHeight="1" x14ac:dyDescent="0.25">
      <c r="A10" s="162" t="s">
        <v>7</v>
      </c>
      <c r="B10" s="205">
        <v>540682.09193217626</v>
      </c>
      <c r="C10" s="205">
        <v>0</v>
      </c>
      <c r="D10" s="205">
        <v>0</v>
      </c>
      <c r="E10" s="205">
        <f t="shared" ref="E10:E23" si="0">B10+C10+D10</f>
        <v>540682.09193217626</v>
      </c>
      <c r="F10" s="205">
        <v>546413.32210665732</v>
      </c>
      <c r="G10" s="205">
        <v>565997.89</v>
      </c>
      <c r="H10" s="205">
        <f t="shared" ref="H10:H23" si="1">F10-G10</f>
        <v>-19584.567893342697</v>
      </c>
      <c r="I10" s="69"/>
      <c r="J10" s="26"/>
      <c r="K10" s="26"/>
      <c r="L10" s="26"/>
      <c r="M10" s="26"/>
      <c r="N10" s="26"/>
      <c r="O10" s="26"/>
      <c r="P10" s="26"/>
      <c r="Q10" s="93"/>
      <c r="R10" s="93"/>
      <c r="S10" s="70"/>
    </row>
    <row r="11" spans="1:19" ht="21.9" customHeight="1" x14ac:dyDescent="0.25">
      <c r="A11" s="162" t="s">
        <v>8</v>
      </c>
      <c r="B11" s="205">
        <v>466601.84298091521</v>
      </c>
      <c r="C11" s="205">
        <v>797.33831999999995</v>
      </c>
      <c r="D11" s="205">
        <v>0</v>
      </c>
      <c r="E11" s="205">
        <f t="shared" si="0"/>
        <v>467399.1813009152</v>
      </c>
      <c r="F11" s="205">
        <v>472353.61262270488</v>
      </c>
      <c r="G11" s="205">
        <v>493763.92</v>
      </c>
      <c r="H11" s="205">
        <f t="shared" si="1"/>
        <v>-21410.307377295103</v>
      </c>
      <c r="I11" s="69"/>
      <c r="J11" s="26"/>
      <c r="K11" s="26"/>
      <c r="L11" s="26"/>
      <c r="M11" s="26"/>
      <c r="N11" s="26"/>
      <c r="O11" s="26"/>
      <c r="P11" s="26"/>
      <c r="Q11" s="93"/>
      <c r="R11" s="93"/>
      <c r="S11" s="70"/>
    </row>
    <row r="12" spans="1:19" ht="21.9" customHeight="1" x14ac:dyDescent="0.25">
      <c r="A12" s="162" t="s">
        <v>9</v>
      </c>
      <c r="B12" s="205">
        <v>169312.92971268386</v>
      </c>
      <c r="C12" s="205">
        <v>0</v>
      </c>
      <c r="D12" s="205">
        <v>0</v>
      </c>
      <c r="E12" s="205">
        <f t="shared" si="0"/>
        <v>169312.92971268386</v>
      </c>
      <c r="F12" s="205">
        <v>171107.6467676383</v>
      </c>
      <c r="G12" s="205">
        <v>177396.77</v>
      </c>
      <c r="H12" s="205">
        <f t="shared" si="1"/>
        <v>-6289.123232361686</v>
      </c>
      <c r="I12" s="69"/>
      <c r="J12" s="26"/>
      <c r="K12" s="26"/>
      <c r="L12" s="26"/>
      <c r="M12" s="26"/>
      <c r="N12" s="26"/>
      <c r="O12" s="26"/>
      <c r="P12" s="26"/>
      <c r="Q12" s="93"/>
      <c r="R12" s="93"/>
      <c r="S12" s="70"/>
    </row>
    <row r="13" spans="1:19" ht="21.9" customHeight="1" x14ac:dyDescent="0.25">
      <c r="A13" s="162" t="s">
        <v>10</v>
      </c>
      <c r="B13" s="205">
        <v>440310.38012977195</v>
      </c>
      <c r="C13" s="205">
        <v>0</v>
      </c>
      <c r="D13" s="205">
        <v>0</v>
      </c>
      <c r="E13" s="205">
        <f t="shared" si="0"/>
        <v>440310.38012977195</v>
      </c>
      <c r="F13" s="205">
        <v>444977.67015914753</v>
      </c>
      <c r="G13" s="205">
        <v>458979.1</v>
      </c>
      <c r="H13" s="205">
        <f t="shared" si="1"/>
        <v>-14001.429840852448</v>
      </c>
      <c r="I13" s="69"/>
      <c r="J13" s="26"/>
      <c r="K13" s="26"/>
      <c r="L13" s="26"/>
      <c r="M13" s="26"/>
      <c r="N13" s="26"/>
      <c r="O13" s="26"/>
      <c r="P13" s="26"/>
      <c r="Q13" s="93"/>
      <c r="R13" s="93"/>
      <c r="S13" s="70"/>
    </row>
    <row r="14" spans="1:19" ht="21.9" customHeight="1" x14ac:dyDescent="0.25">
      <c r="A14" s="162" t="s">
        <v>11</v>
      </c>
      <c r="B14" s="205">
        <v>190856.66580941153</v>
      </c>
      <c r="C14" s="205">
        <v>0</v>
      </c>
      <c r="D14" s="205">
        <v>0</v>
      </c>
      <c r="E14" s="205">
        <f t="shared" si="0"/>
        <v>190856.66580941153</v>
      </c>
      <c r="F14" s="205">
        <v>192879.74646699129</v>
      </c>
      <c r="G14" s="205">
        <v>199057.94</v>
      </c>
      <c r="H14" s="205">
        <f t="shared" si="1"/>
        <v>-6178.1935330087144</v>
      </c>
      <c r="I14" s="69"/>
      <c r="J14" s="26"/>
      <c r="K14" s="26"/>
      <c r="L14" s="26"/>
      <c r="M14" s="26"/>
      <c r="N14" s="26"/>
      <c r="O14" s="26"/>
      <c r="P14" s="26"/>
      <c r="Q14" s="93"/>
      <c r="R14" s="93"/>
      <c r="S14" s="70"/>
    </row>
    <row r="15" spans="1:19" ht="21.9" customHeight="1" x14ac:dyDescent="0.25">
      <c r="A15" s="162" t="s">
        <v>12</v>
      </c>
      <c r="B15" s="205">
        <v>-176529.18373492587</v>
      </c>
      <c r="C15" s="205">
        <v>0</v>
      </c>
      <c r="D15" s="205">
        <v>0</v>
      </c>
      <c r="E15" s="205">
        <f t="shared" si="0"/>
        <v>-176529.18373492587</v>
      </c>
      <c r="F15" s="205">
        <v>-178400.39308251606</v>
      </c>
      <c r="G15" s="205">
        <v>-182314.74</v>
      </c>
      <c r="H15" s="205">
        <f t="shared" si="1"/>
        <v>3914.3469174839265</v>
      </c>
      <c r="I15" s="69"/>
      <c r="J15" s="26"/>
      <c r="K15" s="26"/>
      <c r="L15" s="26"/>
      <c r="M15" s="26"/>
      <c r="N15" s="26"/>
      <c r="O15" s="26"/>
      <c r="P15" s="26"/>
      <c r="Q15" s="93"/>
      <c r="R15" s="93"/>
      <c r="S15" s="70"/>
    </row>
    <row r="16" spans="1:19" ht="21.9" customHeight="1" x14ac:dyDescent="0.25">
      <c r="A16" s="162" t="s">
        <v>13</v>
      </c>
      <c r="B16" s="205">
        <v>-1281050.7019520598</v>
      </c>
      <c r="C16" s="205">
        <v>0</v>
      </c>
      <c r="D16" s="205">
        <v>0</v>
      </c>
      <c r="E16" s="205">
        <f t="shared" si="0"/>
        <v>-1281050.7019520598</v>
      </c>
      <c r="F16" s="205">
        <v>-1294629.8393927515</v>
      </c>
      <c r="G16" s="205">
        <v>-1329533.56</v>
      </c>
      <c r="H16" s="205">
        <f t="shared" si="1"/>
        <v>34903.720607248601</v>
      </c>
      <c r="I16" s="69"/>
      <c r="J16" s="26"/>
      <c r="K16" s="26"/>
      <c r="L16" s="26"/>
      <c r="M16" s="26"/>
      <c r="N16" s="26"/>
      <c r="O16" s="26"/>
      <c r="P16" s="26"/>
      <c r="Q16" s="93"/>
      <c r="R16" s="93"/>
      <c r="S16" s="70"/>
    </row>
    <row r="17" spans="1:254" ht="21.9" customHeight="1" x14ac:dyDescent="0.25">
      <c r="A17" s="162" t="s">
        <v>14</v>
      </c>
      <c r="B17" s="205">
        <v>251054.8580986482</v>
      </c>
      <c r="C17" s="205">
        <v>0</v>
      </c>
      <c r="D17" s="205">
        <v>0</v>
      </c>
      <c r="E17" s="205">
        <f t="shared" si="0"/>
        <v>251054.8580986482</v>
      </c>
      <c r="F17" s="205">
        <v>253716.03959449386</v>
      </c>
      <c r="G17" s="205">
        <v>262925.59000000003</v>
      </c>
      <c r="H17" s="205">
        <f t="shared" si="1"/>
        <v>-9209.550405506161</v>
      </c>
      <c r="I17" s="69"/>
      <c r="J17" s="26"/>
      <c r="K17" s="26"/>
      <c r="L17" s="26"/>
      <c r="M17" s="26"/>
      <c r="N17" s="26"/>
      <c r="O17" s="26"/>
      <c r="P17" s="26"/>
      <c r="Q17" s="93"/>
      <c r="R17" s="93"/>
      <c r="S17" s="70"/>
    </row>
    <row r="18" spans="1:254" ht="21.9" customHeight="1" x14ac:dyDescent="0.25">
      <c r="A18" s="162" t="s">
        <v>15</v>
      </c>
      <c r="B18" s="205">
        <v>75618.171244891331</v>
      </c>
      <c r="C18" s="205">
        <v>0</v>
      </c>
      <c r="D18" s="205">
        <v>0</v>
      </c>
      <c r="E18" s="205">
        <f t="shared" si="0"/>
        <v>75618.171244891331</v>
      </c>
      <c r="F18" s="205">
        <v>76419.723860087179</v>
      </c>
      <c r="G18" s="205">
        <v>80887.17</v>
      </c>
      <c r="H18" s="205">
        <f t="shared" si="1"/>
        <v>-4467.4461399128195</v>
      </c>
      <c r="I18" s="69"/>
      <c r="J18" s="26"/>
      <c r="K18" s="26"/>
      <c r="L18" s="26"/>
      <c r="M18" s="26"/>
      <c r="N18" s="26"/>
      <c r="O18" s="26"/>
      <c r="P18" s="26"/>
      <c r="Q18" s="93"/>
      <c r="R18" s="93"/>
      <c r="S18" s="70"/>
    </row>
    <row r="19" spans="1:254" ht="21.9" customHeight="1" x14ac:dyDescent="0.25">
      <c r="A19" s="162" t="s">
        <v>16</v>
      </c>
      <c r="B19" s="205">
        <v>70872.872606140096</v>
      </c>
      <c r="C19" s="205">
        <v>0</v>
      </c>
      <c r="D19" s="205">
        <v>0</v>
      </c>
      <c r="E19" s="205">
        <f t="shared" si="0"/>
        <v>70872.872606140096</v>
      </c>
      <c r="F19" s="205">
        <v>71624.12505576518</v>
      </c>
      <c r="G19" s="205">
        <v>75315.429999999993</v>
      </c>
      <c r="H19" s="205">
        <f t="shared" si="1"/>
        <v>-3691.3049442348129</v>
      </c>
      <c r="I19" s="69"/>
      <c r="J19" s="26"/>
      <c r="K19" s="26"/>
      <c r="L19" s="26"/>
      <c r="M19" s="26"/>
      <c r="N19" s="26"/>
      <c r="O19" s="26"/>
      <c r="P19" s="26"/>
      <c r="Q19" s="93"/>
      <c r="R19" s="93"/>
      <c r="S19" s="70"/>
    </row>
    <row r="20" spans="1:254" ht="21.9" customHeight="1" x14ac:dyDescent="0.25">
      <c r="A20" s="162" t="s">
        <v>17</v>
      </c>
      <c r="B20" s="205">
        <v>401233.92529373901</v>
      </c>
      <c r="C20" s="205">
        <v>0</v>
      </c>
      <c r="D20" s="205">
        <v>0</v>
      </c>
      <c r="E20" s="205">
        <f t="shared" si="0"/>
        <v>401233.92529373901</v>
      </c>
      <c r="F20" s="205">
        <v>405487.00490185263</v>
      </c>
      <c r="G20" s="205">
        <v>418885.72</v>
      </c>
      <c r="H20" s="205">
        <f t="shared" si="1"/>
        <v>-13398.715098147339</v>
      </c>
      <c r="I20" s="69"/>
      <c r="J20" s="26"/>
      <c r="K20" s="26"/>
      <c r="L20" s="26"/>
      <c r="M20" s="26"/>
      <c r="N20" s="26"/>
      <c r="O20" s="26"/>
      <c r="P20" s="26"/>
      <c r="Q20" s="93"/>
      <c r="R20" s="93"/>
      <c r="S20" s="70"/>
    </row>
    <row r="21" spans="1:254" ht="21.9" customHeight="1" x14ac:dyDescent="0.25">
      <c r="A21" s="162" t="s">
        <v>18</v>
      </c>
      <c r="B21" s="205">
        <v>-623092.59235012729</v>
      </c>
      <c r="C21" s="205">
        <v>0</v>
      </c>
      <c r="D21" s="205">
        <v>0</v>
      </c>
      <c r="E21" s="205">
        <f t="shared" si="0"/>
        <v>-623092.59235012729</v>
      </c>
      <c r="F21" s="205">
        <v>-629697.37382903858</v>
      </c>
      <c r="G21" s="205">
        <v>-647824.94999999995</v>
      </c>
      <c r="H21" s="205">
        <f t="shared" si="1"/>
        <v>18127.576170961373</v>
      </c>
      <c r="I21" s="69"/>
      <c r="J21" s="26"/>
      <c r="K21" s="26"/>
      <c r="L21" s="26"/>
      <c r="M21" s="26"/>
      <c r="N21" s="26"/>
      <c r="O21" s="26"/>
      <c r="P21" s="26"/>
      <c r="Q21" s="93"/>
      <c r="R21" s="93"/>
      <c r="S21" s="70"/>
    </row>
    <row r="22" spans="1:254" ht="21.9" customHeight="1" x14ac:dyDescent="0.25">
      <c r="A22" s="162" t="s">
        <v>19</v>
      </c>
      <c r="B22" s="205">
        <v>-661486.9730951169</v>
      </c>
      <c r="C22" s="205">
        <v>0</v>
      </c>
      <c r="D22" s="205">
        <v>0</v>
      </c>
      <c r="E22" s="205">
        <f t="shared" si="0"/>
        <v>-661486.9730951169</v>
      </c>
      <c r="F22" s="205">
        <v>-668498.73500992509</v>
      </c>
      <c r="G22" s="205">
        <v>-681560.72</v>
      </c>
      <c r="H22" s="205">
        <f t="shared" si="1"/>
        <v>13061.984990074881</v>
      </c>
      <c r="I22" s="69"/>
      <c r="J22" s="26"/>
      <c r="K22" s="26"/>
      <c r="L22" s="26"/>
      <c r="M22" s="26"/>
      <c r="N22" s="26"/>
      <c r="O22" s="26"/>
      <c r="P22" s="26"/>
      <c r="Q22" s="93"/>
      <c r="R22" s="93"/>
      <c r="S22" s="2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254" ht="21.9" customHeight="1" x14ac:dyDescent="0.25">
      <c r="A23" s="162" t="s">
        <v>20</v>
      </c>
      <c r="B23" s="205">
        <v>393894.60500280175</v>
      </c>
      <c r="C23" s="205">
        <v>0</v>
      </c>
      <c r="D23" s="205">
        <v>0</v>
      </c>
      <c r="E23" s="205">
        <f t="shared" si="0"/>
        <v>393894.60500280175</v>
      </c>
      <c r="F23" s="205">
        <v>398069.8878158314</v>
      </c>
      <c r="G23" s="205">
        <v>413010.07</v>
      </c>
      <c r="H23" s="205">
        <f t="shared" si="1"/>
        <v>-14940.182184168603</v>
      </c>
      <c r="I23" s="69"/>
      <c r="J23" s="26"/>
      <c r="K23" s="26"/>
      <c r="L23" s="26"/>
      <c r="M23" s="26"/>
      <c r="N23" s="26"/>
      <c r="O23" s="26"/>
      <c r="P23" s="26"/>
      <c r="Q23" s="93"/>
      <c r="R23" s="93"/>
      <c r="S23" s="21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254" ht="21.9" customHeight="1" x14ac:dyDescent="0.25">
      <c r="A24" s="413" t="s">
        <v>82</v>
      </c>
      <c r="B24" s="209">
        <f>SUM(B9:B23)</f>
        <v>969571.50842352782</v>
      </c>
      <c r="C24" s="209">
        <f t="shared" ref="C24:H24" si="2">SUM(C9:C23)</f>
        <v>797.33831999999995</v>
      </c>
      <c r="D24" s="209">
        <f t="shared" si="2"/>
        <v>0</v>
      </c>
      <c r="E24" s="209">
        <f t="shared" si="2"/>
        <v>970368.84674352792</v>
      </c>
      <c r="F24" s="209">
        <f t="shared" si="2"/>
        <v>980654.75651900959</v>
      </c>
      <c r="G24" s="209">
        <f t="shared" si="2"/>
        <v>1052767.8899999997</v>
      </c>
      <c r="H24" s="209">
        <f t="shared" si="2"/>
        <v>-72113.133480990451</v>
      </c>
      <c r="I24" s="69"/>
      <c r="J24" s="26"/>
      <c r="K24" s="26"/>
      <c r="L24" s="26"/>
      <c r="M24" s="26"/>
      <c r="N24" s="26"/>
      <c r="O24" s="26"/>
      <c r="P24" s="26"/>
      <c r="Q24" s="93"/>
      <c r="R24" s="93"/>
      <c r="S24" s="18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IT24" s="41"/>
    </row>
    <row r="25" spans="1:254" ht="21.9" customHeight="1" x14ac:dyDescent="0.25">
      <c r="A25" s="162" t="s">
        <v>133</v>
      </c>
      <c r="B25" s="205">
        <v>25357.372065345386</v>
      </c>
      <c r="C25" s="205">
        <v>0</v>
      </c>
      <c r="D25" s="205">
        <v>0</v>
      </c>
      <c r="E25" s="205">
        <f t="shared" ref="E25:E26" si="3">B25+C25+D25</f>
        <v>25357.372065345386</v>
      </c>
      <c r="F25" s="205">
        <v>25626.16</v>
      </c>
      <c r="G25" s="205">
        <v>26398.400000000001</v>
      </c>
      <c r="H25" s="205">
        <f>F25-G25</f>
        <v>-772.2400000000016</v>
      </c>
      <c r="I25" s="69"/>
      <c r="J25" s="26"/>
      <c r="K25" s="26"/>
      <c r="L25" s="26"/>
      <c r="M25" s="26"/>
      <c r="N25" s="26"/>
      <c r="O25" s="26"/>
      <c r="P25" s="26"/>
      <c r="Q25" s="93"/>
      <c r="R25" s="93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254" ht="21.9" customHeight="1" x14ac:dyDescent="0.25">
      <c r="A26" s="162" t="s">
        <v>134</v>
      </c>
      <c r="B26" s="205">
        <v>31668.071346409684</v>
      </c>
      <c r="C26" s="205">
        <v>0</v>
      </c>
      <c r="D26" s="205">
        <v>0</v>
      </c>
      <c r="E26" s="205">
        <f t="shared" si="3"/>
        <v>31668.071346409684</v>
      </c>
      <c r="F26" s="205">
        <v>32003.75</v>
      </c>
      <c r="G26" s="205">
        <v>32968.17</v>
      </c>
      <c r="H26" s="205">
        <f>F26-G26</f>
        <v>-964.41999999999825</v>
      </c>
      <c r="I26" s="69"/>
      <c r="J26" s="26"/>
      <c r="K26" s="26"/>
      <c r="L26" s="26"/>
      <c r="M26" s="26"/>
      <c r="N26" s="26"/>
      <c r="O26" s="26"/>
      <c r="P26" s="26"/>
      <c r="Q26" s="93"/>
      <c r="R26" s="93"/>
    </row>
    <row r="27" spans="1:254" ht="21.9" customHeight="1" x14ac:dyDescent="0.25">
      <c r="A27" s="413" t="s">
        <v>83</v>
      </c>
      <c r="B27" s="209">
        <f>SUM(B25:B26)</f>
        <v>57025.44341175507</v>
      </c>
      <c r="C27" s="209">
        <f t="shared" ref="C27:H27" si="4">SUM(C25:C26)</f>
        <v>0</v>
      </c>
      <c r="D27" s="209">
        <f t="shared" si="4"/>
        <v>0</v>
      </c>
      <c r="E27" s="209">
        <f t="shared" si="4"/>
        <v>57025.44341175507</v>
      </c>
      <c r="F27" s="209">
        <f t="shared" si="4"/>
        <v>57629.91</v>
      </c>
      <c r="G27" s="209">
        <f t="shared" si="4"/>
        <v>59366.57</v>
      </c>
      <c r="H27" s="209">
        <f t="shared" si="4"/>
        <v>-1736.6599999999999</v>
      </c>
      <c r="I27" s="69"/>
      <c r="J27" s="26"/>
      <c r="K27" s="26"/>
      <c r="L27" s="26"/>
      <c r="M27" s="26"/>
      <c r="N27" s="26"/>
      <c r="O27" s="26"/>
      <c r="P27" s="26"/>
      <c r="Q27" s="93"/>
      <c r="R27" s="93"/>
    </row>
    <row r="28" spans="1:254" ht="21.9" customHeight="1" x14ac:dyDescent="0.25">
      <c r="A28" s="413" t="s">
        <v>84</v>
      </c>
      <c r="B28" s="209">
        <f>B24+B27</f>
        <v>1026596.9518352828</v>
      </c>
      <c r="C28" s="209">
        <f t="shared" ref="C28:H28" si="5">C24+C27</f>
        <v>797.33831999999995</v>
      </c>
      <c r="D28" s="209">
        <f t="shared" si="5"/>
        <v>0</v>
      </c>
      <c r="E28" s="209">
        <f t="shared" si="5"/>
        <v>1027394.2901552829</v>
      </c>
      <c r="F28" s="209">
        <f t="shared" si="5"/>
        <v>1038284.6665190096</v>
      </c>
      <c r="G28" s="209">
        <f t="shared" si="5"/>
        <v>1112134.4599999997</v>
      </c>
      <c r="H28" s="209">
        <f t="shared" si="5"/>
        <v>-73849.793480990455</v>
      </c>
      <c r="I28" s="69"/>
      <c r="J28" s="26"/>
      <c r="K28" s="26"/>
      <c r="L28" s="26"/>
      <c r="M28" s="26"/>
      <c r="N28" s="26"/>
      <c r="O28" s="26"/>
      <c r="P28" s="26"/>
      <c r="Q28" s="93"/>
      <c r="R28" s="93"/>
    </row>
    <row r="29" spans="1:254" ht="16.5" customHeight="1" x14ac:dyDescent="0.25">
      <c r="A29" s="37"/>
      <c r="B29" s="18"/>
      <c r="C29" s="18"/>
      <c r="D29" s="18"/>
      <c r="E29" s="18"/>
      <c r="F29" s="69"/>
      <c r="G29" s="69"/>
      <c r="H29" s="69"/>
      <c r="I29" s="69"/>
      <c r="J29" s="69"/>
      <c r="K29" s="69"/>
      <c r="L29" s="69"/>
      <c r="M29" s="69"/>
    </row>
    <row r="30" spans="1:254" ht="15" customHeight="1" x14ac:dyDescent="0.25">
      <c r="A30" s="574"/>
      <c r="B30" s="574"/>
      <c r="C30" s="42"/>
      <c r="E30" s="18"/>
      <c r="F30" s="69"/>
      <c r="G30" s="69"/>
      <c r="H30" s="69"/>
      <c r="I30" s="69"/>
      <c r="J30" s="69"/>
      <c r="K30" s="69"/>
      <c r="L30" s="69"/>
      <c r="M30" s="69"/>
    </row>
    <row r="31" spans="1:254" ht="15" customHeight="1" x14ac:dyDescent="0.25">
      <c r="A31" s="71"/>
      <c r="B31" s="71"/>
      <c r="C31" s="71"/>
      <c r="D31" s="71"/>
      <c r="E31" s="71"/>
      <c r="F31" s="69"/>
      <c r="G31" s="69"/>
      <c r="H31" s="69"/>
      <c r="I31" s="69"/>
      <c r="J31" s="69"/>
      <c r="K31" s="69"/>
      <c r="L31" s="69"/>
      <c r="M31" s="69"/>
    </row>
    <row r="32" spans="1:254" ht="15" customHeight="1" x14ac:dyDescent="0.25">
      <c r="A32" s="71"/>
      <c r="B32" s="72"/>
      <c r="C32" s="71"/>
      <c r="D32" s="71"/>
      <c r="E32" s="71"/>
      <c r="F32" s="7"/>
    </row>
    <row r="33" spans="1:13" ht="15" customHeight="1" x14ac:dyDescent="0.25">
      <c r="A33" s="71"/>
      <c r="B33" s="18"/>
      <c r="C33" s="71"/>
      <c r="D33" s="71"/>
      <c r="E33" s="71"/>
      <c r="F33" s="18"/>
    </row>
    <row r="34" spans="1:13" ht="15" customHeight="1" x14ac:dyDescent="0.25">
      <c r="A34" s="71"/>
      <c r="B34" s="71"/>
      <c r="C34" s="71"/>
      <c r="D34" s="71"/>
      <c r="E34" s="71"/>
    </row>
    <row r="35" spans="1:13" ht="15" customHeight="1" x14ac:dyDescent="0.25">
      <c r="A35" s="71"/>
      <c r="B35" s="71"/>
      <c r="C35" s="71"/>
      <c r="D35" s="71"/>
      <c r="E35" s="71"/>
    </row>
    <row r="36" spans="1:13" ht="15" customHeight="1" x14ac:dyDescent="0.25">
      <c r="A36" s="71"/>
      <c r="B36" s="44"/>
      <c r="C36" s="44"/>
      <c r="D36" s="45"/>
      <c r="E36" s="73"/>
      <c r="H36" s="575"/>
      <c r="I36" s="575"/>
      <c r="J36" s="575"/>
      <c r="K36" s="575"/>
      <c r="L36" s="575"/>
      <c r="M36" s="575"/>
    </row>
    <row r="37" spans="1:13" ht="15" customHeight="1" x14ac:dyDescent="0.25">
      <c r="A37" s="71"/>
      <c r="B37" s="44"/>
      <c r="C37" s="44"/>
      <c r="D37" s="45"/>
      <c r="E37" s="73"/>
    </row>
    <row r="38" spans="1:13" ht="8.25" customHeight="1" x14ac:dyDescent="0.25">
      <c r="A38" s="74"/>
      <c r="B38" s="43"/>
      <c r="C38" s="44"/>
      <c r="D38" s="75"/>
      <c r="E38" s="76"/>
      <c r="F38" s="76"/>
    </row>
    <row r="39" spans="1:13" ht="15" customHeight="1" x14ac:dyDescent="0.25">
      <c r="C39" s="48"/>
      <c r="E39" s="76"/>
      <c r="F39" s="76"/>
    </row>
    <row r="40" spans="1:13" ht="15" customHeight="1" x14ac:dyDescent="0.25">
      <c r="A40" s="1"/>
      <c r="C40" s="52"/>
      <c r="E40" s="76"/>
      <c r="F40" s="76"/>
    </row>
    <row r="41" spans="1:13" ht="15" customHeight="1" x14ac:dyDescent="0.25">
      <c r="A41" s="1"/>
      <c r="C41" s="4"/>
    </row>
    <row r="42" spans="1:13" ht="15" customHeight="1" x14ac:dyDescent="0.25">
      <c r="C42" s="4"/>
    </row>
    <row r="46" spans="1:13" ht="13.5" customHeight="1" x14ac:dyDescent="0.25"/>
    <row r="47" spans="1:13" ht="69" customHeight="1" x14ac:dyDescent="0.25"/>
    <row r="70" spans="3:3" x14ac:dyDescent="0.25">
      <c r="C70" s="49"/>
    </row>
    <row r="71" spans="3:3" x14ac:dyDescent="0.25">
      <c r="C71" s="49"/>
    </row>
    <row r="72" spans="3:3" x14ac:dyDescent="0.25">
      <c r="C72" s="49"/>
    </row>
    <row r="73" spans="3:3" x14ac:dyDescent="0.25">
      <c r="C73" s="49"/>
    </row>
    <row r="74" spans="3:3" x14ac:dyDescent="0.25">
      <c r="C74" s="49"/>
    </row>
    <row r="75" spans="3:3" x14ac:dyDescent="0.25">
      <c r="C75" s="49"/>
    </row>
    <row r="76" spans="3:3" x14ac:dyDescent="0.25">
      <c r="C76" s="49"/>
    </row>
    <row r="77" spans="3:3" x14ac:dyDescent="0.25">
      <c r="C77" s="49"/>
    </row>
    <row r="78" spans="3:3" x14ac:dyDescent="0.25">
      <c r="C78" s="49"/>
    </row>
    <row r="79" spans="3:3" x14ac:dyDescent="0.25">
      <c r="C79" s="49"/>
    </row>
    <row r="80" spans="3:3" x14ac:dyDescent="0.25">
      <c r="C80" s="49"/>
    </row>
    <row r="81" spans="3:3" x14ac:dyDescent="0.25">
      <c r="C81" s="49"/>
    </row>
    <row r="82" spans="3:3" x14ac:dyDescent="0.25">
      <c r="C82" s="49"/>
    </row>
    <row r="83" spans="3:3" x14ac:dyDescent="0.25">
      <c r="C83" s="49"/>
    </row>
    <row r="84" spans="3:3" x14ac:dyDescent="0.25">
      <c r="C84" s="49"/>
    </row>
    <row r="85" spans="3:3" x14ac:dyDescent="0.25">
      <c r="C85" s="49"/>
    </row>
    <row r="86" spans="3:3" x14ac:dyDescent="0.25">
      <c r="C86" s="49"/>
    </row>
    <row r="87" spans="3:3" x14ac:dyDescent="0.25">
      <c r="C87" s="49"/>
    </row>
    <row r="88" spans="3:3" x14ac:dyDescent="0.25">
      <c r="C88" s="49"/>
    </row>
    <row r="89" spans="3:3" x14ac:dyDescent="0.25">
      <c r="C89" s="49"/>
    </row>
    <row r="90" spans="3:3" x14ac:dyDescent="0.25">
      <c r="C90" s="49"/>
    </row>
    <row r="91" spans="3:3" x14ac:dyDescent="0.25">
      <c r="C91" s="49"/>
    </row>
    <row r="92" spans="3:3" x14ac:dyDescent="0.25">
      <c r="C92" s="49"/>
    </row>
  </sheetData>
  <sheetProtection algorithmName="SHA-512" hashValue="BRHfgP0Ezmyk67omh+JE/Np/X7sWgYXV6mStpyf3qqOKys4quZG8JCL8Bqc7kFvdeFM86Acz+u0G2vpa+7s09Q==" saltValue="1zTfCNAnLidMjCMbu0R8iw==" spinCount="100000" sheet="1" objects="1" scenarios="1"/>
  <mergeCells count="9">
    <mergeCell ref="A1:G2"/>
    <mergeCell ref="H6:H7"/>
    <mergeCell ref="A30:B30"/>
    <mergeCell ref="H36:M36"/>
    <mergeCell ref="A6:A7"/>
    <mergeCell ref="B6:B7"/>
    <mergeCell ref="E6:E7"/>
    <mergeCell ref="F6:F7"/>
    <mergeCell ref="G6:G7"/>
  </mergeCells>
  <printOptions horizontalCentered="1" verticalCentered="1"/>
  <pageMargins left="0.78740157480314965" right="0.51181102362204722" top="0.39370078740157483" bottom="0.51181102362204722" header="0" footer="0"/>
  <pageSetup paperSize="9" scale="86" orientation="landscape" r:id="rId1"/>
  <headerFooter alignWithMargins="0"/>
  <ignoredErrors>
    <ignoredError sqref="B8:E8 G8:H8" numberStoredAsText="1"/>
    <ignoredError sqref="E24:F24 G24:H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zoomScaleNormal="100" workbookViewId="0">
      <pane ySplit="7" topLeftCell="A8" activePane="bottomLeft" state="frozen"/>
      <selection activeCell="A4" sqref="A4"/>
      <selection pane="bottomLeft" activeCell="A4" sqref="A4"/>
    </sheetView>
  </sheetViews>
  <sheetFormatPr baseColWidth="10" defaultRowHeight="13.2" x14ac:dyDescent="0.25"/>
  <cols>
    <col min="1" max="4" width="31.6640625" customWidth="1"/>
    <col min="5" max="5" width="19.6640625" customWidth="1"/>
    <col min="6" max="6" width="5.109375" customWidth="1"/>
    <col min="7" max="7" width="11.4414062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201"/>
      <c r="F1" s="102"/>
    </row>
    <row r="2" spans="1:12" ht="30.6" customHeight="1" x14ac:dyDescent="0.25">
      <c r="A2" s="510"/>
      <c r="B2" s="510"/>
      <c r="C2" s="510"/>
      <c r="D2" s="510"/>
      <c r="E2" s="33"/>
    </row>
    <row r="3" spans="1:12" ht="6" customHeight="1" x14ac:dyDescent="0.25">
      <c r="E3" s="33"/>
    </row>
    <row r="4" spans="1:12" ht="15.9" customHeight="1" x14ac:dyDescent="0.25">
      <c r="A4" s="157" t="s">
        <v>474</v>
      </c>
      <c r="B4" s="317"/>
      <c r="C4" s="317"/>
      <c r="D4" s="317"/>
      <c r="E4" s="33"/>
      <c r="F4" s="7"/>
    </row>
    <row r="5" spans="1:12" ht="15.9" customHeight="1" thickBot="1" x14ac:dyDescent="0.3">
      <c r="A5" s="316" t="s">
        <v>2</v>
      </c>
      <c r="B5" s="316"/>
      <c r="C5" s="316"/>
      <c r="D5" s="316"/>
      <c r="E5" s="33"/>
    </row>
    <row r="6" spans="1:12" ht="62.1" customHeight="1" thickBot="1" x14ac:dyDescent="0.3">
      <c r="A6" s="315" t="s">
        <v>41</v>
      </c>
      <c r="B6" s="149" t="s">
        <v>475</v>
      </c>
      <c r="C6" s="149" t="s">
        <v>477</v>
      </c>
      <c r="D6" s="149" t="s">
        <v>476</v>
      </c>
      <c r="E6" s="33"/>
    </row>
    <row r="7" spans="1:12" ht="17.100000000000001" customHeight="1" x14ac:dyDescent="0.25">
      <c r="A7" s="139"/>
      <c r="B7" s="161" t="s">
        <v>94</v>
      </c>
      <c r="C7" s="161" t="s">
        <v>23</v>
      </c>
      <c r="D7" s="161" t="s">
        <v>95</v>
      </c>
      <c r="E7" s="33"/>
    </row>
    <row r="8" spans="1:12" ht="21.9" customHeight="1" x14ac:dyDescent="0.25">
      <c r="A8" s="162" t="s">
        <v>6</v>
      </c>
      <c r="B8" s="137">
        <v>8652317.0647599995</v>
      </c>
      <c r="C8" s="137">
        <v>7753104.9299999997</v>
      </c>
      <c r="D8" s="137">
        <f>B8-C8</f>
        <v>899212.13475999981</v>
      </c>
      <c r="E8" s="36"/>
      <c r="F8" s="49"/>
      <c r="J8" s="49"/>
      <c r="K8" s="49"/>
      <c r="L8" s="49"/>
    </row>
    <row r="9" spans="1:12" ht="21.9" customHeight="1" x14ac:dyDescent="0.25">
      <c r="A9" s="162" t="s">
        <v>7</v>
      </c>
      <c r="B9" s="137">
        <v>1951510.5922999999</v>
      </c>
      <c r="C9" s="137">
        <v>1873131.34</v>
      </c>
      <c r="D9" s="137">
        <f t="shared" ref="D9:D22" si="0">B9-C9</f>
        <v>78379.252299999818</v>
      </c>
      <c r="E9" s="36"/>
      <c r="F9" s="49"/>
      <c r="G9" s="101"/>
      <c r="J9" s="49"/>
      <c r="K9" s="49"/>
      <c r="L9" s="49"/>
    </row>
    <row r="10" spans="1:12" ht="21.9" customHeight="1" x14ac:dyDescent="0.25">
      <c r="A10" s="162" t="s">
        <v>8</v>
      </c>
      <c r="B10" s="137">
        <v>4679931.0459500002</v>
      </c>
      <c r="C10" s="137">
        <v>4379767.6500000004</v>
      </c>
      <c r="D10" s="137">
        <f t="shared" si="0"/>
        <v>300163.3959499998</v>
      </c>
      <c r="E10" s="36"/>
      <c r="F10" s="49"/>
      <c r="J10" s="49"/>
      <c r="K10" s="49"/>
      <c r="L10" s="49"/>
    </row>
    <row r="11" spans="1:12" ht="21.9" customHeight="1" x14ac:dyDescent="0.25">
      <c r="A11" s="162" t="s">
        <v>9</v>
      </c>
      <c r="B11" s="137">
        <v>897610.20877000014</v>
      </c>
      <c r="C11" s="137">
        <v>882204.82</v>
      </c>
      <c r="D11" s="137">
        <f t="shared" si="0"/>
        <v>15405.388770000194</v>
      </c>
      <c r="E11" s="36"/>
      <c r="F11" s="49"/>
      <c r="G11" s="509"/>
      <c r="J11" s="49"/>
      <c r="K11" s="49"/>
      <c r="L11" s="49"/>
    </row>
    <row r="12" spans="1:12" ht="21.9" customHeight="1" x14ac:dyDescent="0.25">
      <c r="A12" s="162" t="s">
        <v>10</v>
      </c>
      <c r="B12" s="137">
        <v>472442.95377999998</v>
      </c>
      <c r="C12" s="137">
        <v>449145.74</v>
      </c>
      <c r="D12" s="137">
        <f t="shared" si="0"/>
        <v>23297.213779999991</v>
      </c>
      <c r="E12" s="36"/>
      <c r="F12" s="49"/>
      <c r="G12" s="509"/>
      <c r="J12" s="49"/>
      <c r="K12" s="49"/>
      <c r="L12" s="49"/>
    </row>
    <row r="13" spans="1:12" ht="21.9" customHeight="1" x14ac:dyDescent="0.25">
      <c r="A13" s="162" t="s">
        <v>11</v>
      </c>
      <c r="B13" s="137">
        <v>276584.53632000001</v>
      </c>
      <c r="C13" s="137">
        <v>251326.79</v>
      </c>
      <c r="D13" s="137">
        <f t="shared" si="0"/>
        <v>25257.746320000006</v>
      </c>
      <c r="E13" s="36"/>
      <c r="F13" s="49"/>
      <c r="J13" s="49"/>
      <c r="K13" s="49"/>
      <c r="L13" s="49"/>
    </row>
    <row r="14" spans="1:12" ht="21.9" customHeight="1" x14ac:dyDescent="0.25">
      <c r="A14" s="162" t="s">
        <v>12</v>
      </c>
      <c r="B14" s="137">
        <v>862397.3467900001</v>
      </c>
      <c r="C14" s="137">
        <v>790788.7</v>
      </c>
      <c r="D14" s="137">
        <f t="shared" si="0"/>
        <v>71608.646790000144</v>
      </c>
      <c r="E14" s="36"/>
      <c r="F14" s="49"/>
      <c r="J14" s="49"/>
      <c r="K14" s="49"/>
      <c r="L14" s="49"/>
    </row>
    <row r="15" spans="1:12" ht="21.9" customHeight="1" x14ac:dyDescent="0.25">
      <c r="A15" s="162" t="s">
        <v>13</v>
      </c>
      <c r="B15" s="137">
        <v>3563127.3587199999</v>
      </c>
      <c r="C15" s="137">
        <v>2997945.42</v>
      </c>
      <c r="D15" s="137">
        <f t="shared" si="0"/>
        <v>565181.93871999998</v>
      </c>
      <c r="E15" s="36"/>
      <c r="F15" s="49"/>
      <c r="J15" s="49"/>
      <c r="K15" s="49"/>
      <c r="L15" s="49"/>
    </row>
    <row r="16" spans="1:12" ht="21.9" customHeight="1" x14ac:dyDescent="0.25">
      <c r="A16" s="162" t="s">
        <v>14</v>
      </c>
      <c r="B16" s="137">
        <v>1203273.5479099997</v>
      </c>
      <c r="C16" s="137">
        <v>1105014.92</v>
      </c>
      <c r="D16" s="137">
        <f t="shared" si="0"/>
        <v>98258.627909999806</v>
      </c>
      <c r="E16" s="36"/>
      <c r="F16" s="49"/>
      <c r="J16" s="49"/>
      <c r="K16" s="49"/>
      <c r="L16" s="49"/>
    </row>
    <row r="17" spans="1:12" ht="21.9" customHeight="1" x14ac:dyDescent="0.25">
      <c r="A17" s="162" t="s">
        <v>15</v>
      </c>
      <c r="B17" s="137">
        <v>1145361.6114799997</v>
      </c>
      <c r="C17" s="137">
        <v>1074155.28</v>
      </c>
      <c r="D17" s="137">
        <f t="shared" si="0"/>
        <v>71206.331479999702</v>
      </c>
      <c r="E17" s="36"/>
      <c r="F17" s="49"/>
      <c r="J17" s="49"/>
      <c r="K17" s="49"/>
      <c r="L17" s="49"/>
    </row>
    <row r="18" spans="1:12" ht="21.9" customHeight="1" x14ac:dyDescent="0.25">
      <c r="A18" s="162" t="s">
        <v>16</v>
      </c>
      <c r="B18" s="137">
        <v>1259827.9979799998</v>
      </c>
      <c r="C18" s="137">
        <v>1120423.69</v>
      </c>
      <c r="D18" s="137">
        <f t="shared" si="0"/>
        <v>139404.30797999981</v>
      </c>
      <c r="E18" s="36"/>
      <c r="F18" s="49"/>
      <c r="J18" s="49"/>
      <c r="K18" s="49"/>
      <c r="L18" s="49"/>
    </row>
    <row r="19" spans="1:12" ht="21.9" customHeight="1" x14ac:dyDescent="0.25">
      <c r="A19" s="162" t="s">
        <v>17</v>
      </c>
      <c r="B19" s="137">
        <v>547703.92738000001</v>
      </c>
      <c r="C19" s="137">
        <v>526133.93999999994</v>
      </c>
      <c r="D19" s="137">
        <f t="shared" si="0"/>
        <v>21569.987380000064</v>
      </c>
      <c r="E19" s="36"/>
      <c r="F19" s="49"/>
      <c r="J19" s="49"/>
      <c r="K19" s="49"/>
      <c r="L19" s="49"/>
    </row>
    <row r="20" spans="1:12" ht="21.9" customHeight="1" x14ac:dyDescent="0.25">
      <c r="A20" s="162" t="s">
        <v>18</v>
      </c>
      <c r="B20" s="137">
        <v>1056475.7727600001</v>
      </c>
      <c r="C20" s="137">
        <v>820722.56</v>
      </c>
      <c r="D20" s="137">
        <f t="shared" si="0"/>
        <v>235753.21276000002</v>
      </c>
      <c r="E20" s="36"/>
      <c r="F20" s="49"/>
      <c r="J20" s="49"/>
      <c r="K20" s="49"/>
      <c r="L20" s="49"/>
    </row>
    <row r="21" spans="1:12" ht="21.9" customHeight="1" x14ac:dyDescent="0.25">
      <c r="A21" s="162" t="s">
        <v>19</v>
      </c>
      <c r="B21" s="137">
        <v>9515107.5503300019</v>
      </c>
      <c r="C21" s="137">
        <v>8264276.8300000001</v>
      </c>
      <c r="D21" s="137">
        <f t="shared" si="0"/>
        <v>1250830.7203300018</v>
      </c>
      <c r="E21" s="36"/>
      <c r="F21" s="49"/>
      <c r="J21" s="49"/>
      <c r="K21" s="49"/>
      <c r="L21" s="49"/>
    </row>
    <row r="22" spans="1:12" ht="21.9" customHeight="1" x14ac:dyDescent="0.25">
      <c r="A22" s="191" t="s">
        <v>20</v>
      </c>
      <c r="B22" s="137">
        <v>1780767.8891200002</v>
      </c>
      <c r="C22" s="137">
        <v>1739947.29</v>
      </c>
      <c r="D22" s="337">
        <f t="shared" si="0"/>
        <v>40820.599120000144</v>
      </c>
      <c r="E22" s="36"/>
      <c r="F22" s="49"/>
      <c r="J22" s="49"/>
      <c r="K22" s="49"/>
      <c r="L22" s="49"/>
    </row>
    <row r="23" spans="1:12" ht="21.9" customHeight="1" x14ac:dyDescent="0.25">
      <c r="A23" s="338" t="s">
        <v>21</v>
      </c>
      <c r="B23" s="138">
        <f>SUM(B8:B22)</f>
        <v>37864439.404349998</v>
      </c>
      <c r="C23" s="138">
        <f t="shared" ref="C23:D23" si="1">SUM(C8:C22)</f>
        <v>34028089.900000006</v>
      </c>
      <c r="D23" s="138">
        <f t="shared" si="1"/>
        <v>3836349.5043500001</v>
      </c>
      <c r="E23" s="53"/>
      <c r="F23" s="49"/>
      <c r="J23" s="49"/>
      <c r="K23" s="49"/>
      <c r="L23" s="49"/>
    </row>
    <row r="24" spans="1:12" ht="20.100000000000001" customHeight="1" x14ac:dyDescent="0.25">
      <c r="A24" s="50"/>
      <c r="F24" s="49"/>
    </row>
    <row r="25" spans="1:12" ht="20.100000000000001" customHeight="1" x14ac:dyDescent="0.25">
      <c r="A25" s="50"/>
    </row>
    <row r="27" spans="1:12" x14ac:dyDescent="0.25">
      <c r="E27" s="136"/>
    </row>
    <row r="70" spans="3:3" x14ac:dyDescent="0.25">
      <c r="C70" t="s">
        <v>85</v>
      </c>
    </row>
  </sheetData>
  <sheetProtection algorithmName="SHA-512" hashValue="ZTpCVQAwtidfp/nmD8iNw9NGnbOMwXEEdfCqEeXi1QQxD+L4GfX/IrV5FFQd9vDdSOqUi2H3ckfk608vMicZQQ==" saltValue="H9JmlKGisOKhdybseQT7Ow==" spinCount="100000" sheet="1" objects="1" scenarios="1"/>
  <mergeCells count="2">
    <mergeCell ref="G11:G12"/>
    <mergeCell ref="A1:D2"/>
  </mergeCells>
  <printOptions horizontalCentered="1" verticalCentered="1"/>
  <pageMargins left="0.78740157480314965" right="0.51181102362204722" top="0.39370078740157483" bottom="0.51181102362204722" header="0" footer="0"/>
  <pageSetup paperSize="9" orientation="landscape" r:id="rId1"/>
  <headerFooter alignWithMargins="0"/>
  <ignoredErrors>
    <ignoredError sqref="C7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showZeros="0" zoomScaleNormal="100" workbookViewId="0">
      <selection activeCell="A4" sqref="A4"/>
    </sheetView>
  </sheetViews>
  <sheetFormatPr baseColWidth="10" defaultColWidth="11.44140625" defaultRowHeight="14.4" x14ac:dyDescent="0.3"/>
  <cols>
    <col min="1" max="1" width="19.88671875" style="109" customWidth="1"/>
    <col min="2" max="3" width="22.6640625" style="109" customWidth="1"/>
    <col min="4" max="4" width="16.33203125" style="109" customWidth="1"/>
    <col min="5" max="6" width="16" style="109" customWidth="1"/>
    <col min="7" max="7" width="24.6640625" style="109" customWidth="1"/>
    <col min="8" max="8" width="16.5546875" style="109" customWidth="1"/>
    <col min="9" max="9" width="9.6640625" style="109" customWidth="1"/>
    <col min="10" max="10" width="12" style="109" bestFit="1" customWidth="1"/>
    <col min="11" max="11" width="12.5546875" style="109" customWidth="1"/>
    <col min="12" max="13" width="11.44140625" style="109"/>
    <col min="14" max="14" width="15.109375" style="109" customWidth="1"/>
    <col min="15" max="16" width="12.109375" style="109" customWidth="1"/>
    <col min="17" max="22" width="11.44140625" style="109"/>
    <col min="23" max="23" width="11.109375" style="109" bestFit="1" customWidth="1"/>
    <col min="24" max="16384" width="11.44140625" style="109"/>
  </cols>
  <sheetData>
    <row r="1" spans="1:12" customFormat="1" ht="20.25" customHeight="1" x14ac:dyDescent="0.3">
      <c r="A1" s="510" t="s">
        <v>396</v>
      </c>
      <c r="B1" s="510"/>
      <c r="C1" s="510"/>
      <c r="D1" s="510"/>
      <c r="E1" s="510"/>
      <c r="F1" s="510"/>
      <c r="G1" s="510"/>
      <c r="H1" s="109"/>
    </row>
    <row r="2" spans="1:12" customFormat="1" ht="30.6" customHeight="1" x14ac:dyDescent="0.3">
      <c r="A2" s="510"/>
      <c r="B2" s="510"/>
      <c r="C2" s="510"/>
      <c r="D2" s="510"/>
      <c r="E2" s="510"/>
      <c r="F2" s="510"/>
      <c r="G2" s="510"/>
      <c r="H2" s="109"/>
      <c r="I2" s="109"/>
      <c r="J2" s="109"/>
    </row>
    <row r="3" spans="1:1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12" customFormat="1" ht="20.100000000000001" customHeight="1" x14ac:dyDescent="0.3">
      <c r="A4" s="325" t="s">
        <v>517</v>
      </c>
      <c r="B4" s="157"/>
      <c r="C4" s="157"/>
      <c r="D4" s="157"/>
      <c r="E4" s="157"/>
      <c r="F4" s="157"/>
      <c r="G4" s="157"/>
      <c r="H4" s="109"/>
      <c r="I4" s="109"/>
      <c r="J4" s="109"/>
    </row>
    <row r="5" spans="1:12" customFormat="1" ht="20.100000000000001" customHeight="1" x14ac:dyDescent="0.3">
      <c r="A5" s="157" t="s">
        <v>518</v>
      </c>
      <c r="B5" s="157"/>
      <c r="C5" s="157"/>
      <c r="D5" s="157"/>
      <c r="E5" s="157"/>
      <c r="F5" s="157"/>
      <c r="G5" s="157"/>
      <c r="H5" s="109"/>
      <c r="I5" s="109"/>
      <c r="J5" s="109"/>
    </row>
    <row r="6" spans="1:12" customFormat="1" ht="20.100000000000001" customHeight="1" x14ac:dyDescent="0.3">
      <c r="A6" s="223" t="s">
        <v>2</v>
      </c>
      <c r="B6" s="223"/>
      <c r="C6" s="223"/>
      <c r="D6" s="223"/>
      <c r="E6" s="223"/>
      <c r="F6" s="223"/>
      <c r="G6" s="223"/>
      <c r="H6" s="109"/>
      <c r="I6" s="109"/>
      <c r="J6" s="109"/>
    </row>
    <row r="7" spans="1:12" s="130" customFormat="1" ht="6" customHeight="1" x14ac:dyDescent="0.3">
      <c r="A7" s="224"/>
      <c r="B7" s="224"/>
      <c r="C7" s="224"/>
      <c r="D7" s="224"/>
      <c r="E7" s="224"/>
      <c r="F7" s="224"/>
      <c r="G7" s="224"/>
      <c r="H7" s="109"/>
      <c r="I7" s="109"/>
      <c r="J7" s="109"/>
    </row>
    <row r="8" spans="1:12" customFormat="1" ht="20.100000000000001" customHeight="1" x14ac:dyDescent="0.3">
      <c r="A8" s="157" t="s">
        <v>519</v>
      </c>
      <c r="B8" s="157"/>
      <c r="C8" s="157"/>
      <c r="D8" s="157"/>
      <c r="E8" s="157"/>
      <c r="F8" s="157"/>
      <c r="G8" s="157"/>
      <c r="H8" s="109"/>
      <c r="I8" s="109"/>
      <c r="J8" s="109"/>
    </row>
    <row r="9" spans="1:12" customFormat="1" ht="21.9" customHeight="1" x14ac:dyDescent="0.3">
      <c r="A9" s="112" t="s">
        <v>371</v>
      </c>
      <c r="B9" s="112"/>
      <c r="C9" s="112"/>
      <c r="D9" s="112"/>
      <c r="E9" s="232">
        <v>1200000</v>
      </c>
      <c r="F9" s="232"/>
      <c r="G9" s="241"/>
      <c r="H9" s="109"/>
      <c r="I9" s="344"/>
      <c r="J9" s="110"/>
      <c r="K9" s="353"/>
      <c r="L9" s="130"/>
    </row>
    <row r="10" spans="1:12" customFormat="1" ht="21.9" customHeight="1" x14ac:dyDescent="0.3">
      <c r="A10" s="112" t="s">
        <v>235</v>
      </c>
      <c r="B10" s="112"/>
      <c r="C10" s="233"/>
      <c r="D10" s="234"/>
      <c r="E10" s="235">
        <v>0.58630000000000004</v>
      </c>
      <c r="F10" s="235"/>
      <c r="G10" s="241"/>
      <c r="H10" s="109"/>
      <c r="I10" s="344"/>
      <c r="J10" s="110"/>
      <c r="K10" s="353"/>
      <c r="L10" s="130"/>
    </row>
    <row r="11" spans="1:12" customFormat="1" ht="21.9" customHeight="1" x14ac:dyDescent="0.3">
      <c r="A11" s="112" t="s">
        <v>520</v>
      </c>
      <c r="B11" s="112"/>
      <c r="C11" s="112"/>
      <c r="D11" s="236"/>
      <c r="E11" s="235">
        <v>1.0105999999999999</v>
      </c>
      <c r="F11" s="235"/>
      <c r="G11" s="241"/>
      <c r="H11" s="109"/>
      <c r="I11" s="344"/>
      <c r="J11" s="110"/>
      <c r="K11" s="353"/>
      <c r="L11" s="130"/>
    </row>
    <row r="12" spans="1:12" customFormat="1" ht="21.9" customHeight="1" x14ac:dyDescent="0.3">
      <c r="A12" s="112" t="s">
        <v>521</v>
      </c>
      <c r="B12" s="112"/>
      <c r="C12" s="112"/>
      <c r="D12" s="236"/>
      <c r="E12" s="235">
        <v>1.7236909432031382</v>
      </c>
      <c r="F12" s="235"/>
      <c r="G12" s="241"/>
      <c r="H12" s="109"/>
      <c r="I12" s="344"/>
      <c r="J12" s="110"/>
      <c r="K12" s="353"/>
      <c r="L12" s="130"/>
    </row>
    <row r="13" spans="1:12" customFormat="1" ht="21.9" customHeight="1" x14ac:dyDescent="0.3">
      <c r="A13" s="112" t="s">
        <v>522</v>
      </c>
      <c r="B13" s="112"/>
      <c r="C13" s="112"/>
      <c r="D13" s="236"/>
      <c r="E13" s="232">
        <v>2068429.1318437657</v>
      </c>
      <c r="F13" s="232"/>
      <c r="G13" s="241"/>
      <c r="H13" s="109"/>
      <c r="I13" s="344"/>
      <c r="J13" s="110"/>
      <c r="K13" s="353"/>
      <c r="L13" s="130"/>
    </row>
    <row r="14" spans="1:12" customFormat="1" ht="7.8" customHeight="1" x14ac:dyDescent="0.3">
      <c r="A14" s="112"/>
      <c r="B14" s="112"/>
      <c r="C14" s="112"/>
      <c r="D14" s="236"/>
      <c r="E14" s="111"/>
      <c r="F14" s="111"/>
      <c r="G14" s="111"/>
      <c r="H14" s="109"/>
      <c r="I14" s="109"/>
      <c r="J14" s="109"/>
    </row>
    <row r="15" spans="1:12" customFormat="1" ht="20.100000000000001" customHeight="1" x14ac:dyDescent="0.3">
      <c r="A15" s="157" t="s">
        <v>523</v>
      </c>
      <c r="B15" s="157"/>
      <c r="C15" s="157"/>
      <c r="D15" s="157"/>
      <c r="E15" s="157"/>
      <c r="F15" s="157"/>
      <c r="G15" s="157"/>
      <c r="H15" s="109"/>
      <c r="I15" s="109"/>
      <c r="J15" s="109"/>
    </row>
    <row r="16" spans="1:12" customFormat="1" ht="6" customHeight="1" x14ac:dyDescent="0.3">
      <c r="A16" s="157"/>
      <c r="B16" s="157"/>
      <c r="C16" s="157"/>
      <c r="D16" s="157"/>
      <c r="E16" s="157"/>
      <c r="F16" s="157"/>
      <c r="G16" s="157"/>
      <c r="H16" s="109"/>
      <c r="I16" s="109"/>
      <c r="J16" s="109"/>
    </row>
    <row r="17" spans="1:10" s="15" customFormat="1" ht="62.1" customHeight="1" thickBot="1" x14ac:dyDescent="0.35">
      <c r="A17" s="231" t="s">
        <v>236</v>
      </c>
      <c r="B17" s="231" t="s">
        <v>237</v>
      </c>
      <c r="C17" s="425" t="s">
        <v>524</v>
      </c>
      <c r="H17" s="109"/>
      <c r="I17" s="109"/>
      <c r="J17" s="109"/>
    </row>
    <row r="18" spans="1:10" s="15" customFormat="1" ht="17.100000000000001" customHeight="1" x14ac:dyDescent="0.3">
      <c r="A18" s="400"/>
      <c r="B18" s="168" t="s">
        <v>4</v>
      </c>
      <c r="C18" s="168" t="s">
        <v>238</v>
      </c>
      <c r="G18" s="39"/>
      <c r="H18" s="110"/>
      <c r="I18" s="110"/>
      <c r="J18" s="109"/>
    </row>
    <row r="19" spans="1:10" ht="21.9" customHeight="1" x14ac:dyDescent="0.3">
      <c r="A19" s="237" t="s">
        <v>135</v>
      </c>
      <c r="B19" s="238">
        <v>5250</v>
      </c>
      <c r="C19" s="238">
        <v>9049.3799999999992</v>
      </c>
      <c r="D19" s="15"/>
      <c r="E19" s="15"/>
      <c r="F19" s="15"/>
      <c r="G19" s="39"/>
      <c r="H19" s="352"/>
      <c r="I19" s="352"/>
    </row>
    <row r="20" spans="1:10" ht="21.9" customHeight="1" x14ac:dyDescent="0.3">
      <c r="A20" s="237" t="s">
        <v>134</v>
      </c>
      <c r="B20" s="238">
        <v>5850</v>
      </c>
      <c r="C20" s="238">
        <v>10083.59</v>
      </c>
      <c r="D20" s="15"/>
      <c r="E20" s="15"/>
      <c r="F20" s="15"/>
      <c r="G20" s="39"/>
      <c r="H20" s="352"/>
      <c r="I20" s="352"/>
    </row>
    <row r="21" spans="1:10" ht="21.9" customHeight="1" x14ac:dyDescent="0.3">
      <c r="A21" s="419" t="s">
        <v>69</v>
      </c>
      <c r="B21" s="240">
        <f>SUM(B19:B20)</f>
        <v>11100</v>
      </c>
      <c r="C21" s="240">
        <f>SUM(C19:C20)</f>
        <v>19132.97</v>
      </c>
      <c r="D21" s="15"/>
      <c r="E21" s="15"/>
      <c r="F21" s="15"/>
      <c r="G21" s="39"/>
      <c r="H21" s="352"/>
      <c r="I21" s="352"/>
    </row>
    <row r="22" spans="1:10" ht="58.5" customHeight="1" x14ac:dyDescent="0.3">
      <c r="D22" s="15"/>
      <c r="E22" s="15"/>
      <c r="F22" s="15"/>
      <c r="G22" s="15"/>
      <c r="H22" s="110"/>
    </row>
    <row r="23" spans="1:10" ht="15" customHeight="1" x14ac:dyDescent="0.3">
      <c r="D23" s="15"/>
      <c r="E23" s="15"/>
      <c r="F23" s="15"/>
      <c r="G23" s="15"/>
      <c r="H23" s="110"/>
    </row>
    <row r="24" spans="1:10" ht="15" customHeight="1" x14ac:dyDescent="0.3">
      <c r="D24" s="113"/>
      <c r="E24" s="114"/>
      <c r="F24" s="114"/>
      <c r="G24" s="114"/>
      <c r="H24" s="110"/>
    </row>
    <row r="25" spans="1:10" ht="15" customHeight="1" x14ac:dyDescent="0.3">
      <c r="D25" s="113"/>
      <c r="E25" s="114"/>
      <c r="F25" s="114"/>
      <c r="G25" s="114"/>
      <c r="H25" s="110"/>
    </row>
  </sheetData>
  <sheetProtection algorithmName="SHA-512" hashValue="C31RtDBccLa5CBEcUiPeO9tJAe5CUlfZUU0vSDfxErUMTiXDKCmZJs8ff7m4aU/s3k8GLbur+UypXfxuYAWj3w==" saltValue="uCy+hGCXsKeoD+9+FeCCFg==" spinCount="100000" sheet="1" objects="1" scenarios="1"/>
  <mergeCells count="1">
    <mergeCell ref="A1:G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7" orientation="landscape" r:id="rId1"/>
  <ignoredErrors>
    <ignoredError sqref="B18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showZero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ColWidth="11.44140625" defaultRowHeight="14.4" x14ac:dyDescent="0.3"/>
  <cols>
    <col min="1" max="1" width="19.88671875" style="109" customWidth="1"/>
    <col min="2" max="7" width="16.6640625" style="109" customWidth="1"/>
    <col min="8" max="8" width="17.6640625" style="109" customWidth="1"/>
    <col min="9" max="9" width="16.6640625" style="109" customWidth="1"/>
    <col min="10" max="10" width="8.88671875" style="109" customWidth="1"/>
    <col min="11" max="11" width="12" style="109" bestFit="1" customWidth="1"/>
    <col min="12" max="12" width="12.5546875" style="109" customWidth="1"/>
    <col min="13" max="14" width="11.44140625" style="109"/>
    <col min="15" max="15" width="15.109375" style="109" customWidth="1"/>
    <col min="16" max="17" width="12.109375" style="109" customWidth="1"/>
    <col min="18" max="23" width="11.44140625" style="109"/>
    <col min="24" max="24" width="11.109375" style="109" bestFit="1" customWidth="1"/>
    <col min="25" max="16384" width="11.44140625" style="109"/>
  </cols>
  <sheetData>
    <row r="1" spans="1:20" customFormat="1" ht="20.25" customHeight="1" x14ac:dyDescent="0.25">
      <c r="A1" s="510" t="s">
        <v>396</v>
      </c>
      <c r="B1" s="510"/>
      <c r="C1" s="510"/>
      <c r="D1" s="510"/>
      <c r="E1" s="510"/>
      <c r="F1" s="510"/>
      <c r="G1" s="510"/>
      <c r="H1" s="510"/>
      <c r="I1" s="322"/>
    </row>
    <row r="2" spans="1:20" customFormat="1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322"/>
    </row>
    <row r="3" spans="1:20" customFormat="1" ht="6" customHeight="1" x14ac:dyDescent="0.4">
      <c r="A3" s="165"/>
      <c r="B3" s="165"/>
      <c r="C3" s="165"/>
      <c r="D3" s="102"/>
    </row>
    <row r="4" spans="1:20" customFormat="1" ht="15.9" customHeight="1" x14ac:dyDescent="0.25">
      <c r="A4" s="325" t="s">
        <v>372</v>
      </c>
      <c r="B4" s="157"/>
      <c r="C4" s="157"/>
      <c r="D4" s="157"/>
      <c r="E4" s="157"/>
      <c r="F4" s="157"/>
      <c r="G4" s="157"/>
      <c r="H4" s="157"/>
      <c r="I4" s="157"/>
    </row>
    <row r="5" spans="1:20" customFormat="1" ht="15.9" customHeight="1" x14ac:dyDescent="0.25">
      <c r="A5" s="157" t="s">
        <v>340</v>
      </c>
      <c r="B5" s="157"/>
      <c r="C5" s="157"/>
      <c r="D5" s="157"/>
      <c r="E5" s="157"/>
      <c r="F5" s="157"/>
      <c r="G5" s="157"/>
      <c r="H5" s="157"/>
      <c r="I5" s="157"/>
    </row>
    <row r="6" spans="1:20" customFormat="1" ht="6" customHeight="1" x14ac:dyDescent="0.25">
      <c r="A6" s="223"/>
      <c r="B6" s="223"/>
      <c r="C6" s="223"/>
      <c r="D6" s="223"/>
      <c r="E6" s="223"/>
      <c r="F6" s="223"/>
      <c r="G6" s="223"/>
      <c r="H6" s="223"/>
      <c r="I6" s="223"/>
    </row>
    <row r="7" spans="1:20" ht="62.1" customHeight="1" thickBot="1" x14ac:dyDescent="0.35">
      <c r="A7" s="246" t="s">
        <v>3</v>
      </c>
      <c r="B7" s="425" t="s">
        <v>239</v>
      </c>
      <c r="C7" s="425" t="s">
        <v>403</v>
      </c>
      <c r="D7" s="425" t="s">
        <v>525</v>
      </c>
      <c r="E7" s="425" t="s">
        <v>240</v>
      </c>
      <c r="F7" s="425" t="s">
        <v>404</v>
      </c>
      <c r="G7" s="425" t="s">
        <v>526</v>
      </c>
      <c r="H7" s="308" t="s">
        <v>375</v>
      </c>
      <c r="I7" s="246" t="s">
        <v>242</v>
      </c>
      <c r="J7"/>
    </row>
    <row r="8" spans="1:20" x14ac:dyDescent="0.3">
      <c r="A8" s="407"/>
      <c r="B8" s="249" t="s">
        <v>4</v>
      </c>
      <c r="C8" s="249" t="s">
        <v>23</v>
      </c>
      <c r="D8" s="249" t="s">
        <v>5</v>
      </c>
      <c r="E8" s="249" t="s">
        <v>63</v>
      </c>
      <c r="F8" s="249" t="s">
        <v>34</v>
      </c>
      <c r="G8" s="249" t="s">
        <v>35</v>
      </c>
      <c r="H8" s="576" t="s">
        <v>334</v>
      </c>
      <c r="I8" s="576"/>
    </row>
    <row r="9" spans="1:20" ht="21.9" customHeight="1" x14ac:dyDescent="0.3">
      <c r="A9" s="237" t="s">
        <v>6</v>
      </c>
      <c r="B9" s="250">
        <v>196675753</v>
      </c>
      <c r="C9" s="250">
        <v>205534774</v>
      </c>
      <c r="D9" s="250">
        <v>213765571</v>
      </c>
      <c r="E9" s="250">
        <v>7399600</v>
      </c>
      <c r="F9" s="250">
        <v>7396100</v>
      </c>
      <c r="G9" s="250">
        <v>7416000</v>
      </c>
      <c r="H9" s="238">
        <v>27732.055538297383</v>
      </c>
      <c r="I9" s="364" t="s">
        <v>655</v>
      </c>
      <c r="L9" s="354"/>
      <c r="M9" s="354"/>
      <c r="N9" s="354"/>
      <c r="O9" s="354"/>
      <c r="P9" s="354"/>
      <c r="Q9" s="354"/>
      <c r="R9" s="354"/>
      <c r="S9" s="345"/>
      <c r="T9" s="345"/>
    </row>
    <row r="10" spans="1:20" ht="21.9" customHeight="1" x14ac:dyDescent="0.3">
      <c r="A10" s="237" t="s">
        <v>7</v>
      </c>
      <c r="B10" s="250">
        <v>53981082</v>
      </c>
      <c r="C10" s="250">
        <v>56325682</v>
      </c>
      <c r="D10" s="250">
        <v>58448618</v>
      </c>
      <c r="E10" s="250">
        <v>2739300</v>
      </c>
      <c r="F10" s="250">
        <v>2725100</v>
      </c>
      <c r="G10" s="250">
        <v>2713200</v>
      </c>
      <c r="H10" s="238">
        <v>20636.296957542556</v>
      </c>
      <c r="I10" s="364" t="s">
        <v>655</v>
      </c>
      <c r="L10" s="354"/>
      <c r="M10" s="354"/>
      <c r="N10" s="354"/>
      <c r="O10" s="354"/>
      <c r="P10" s="354"/>
      <c r="Q10" s="354"/>
      <c r="R10" s="354"/>
    </row>
    <row r="11" spans="1:20" ht="21.9" customHeight="1" x14ac:dyDescent="0.3">
      <c r="A11" s="237" t="s">
        <v>8</v>
      </c>
      <c r="B11" s="250">
        <v>139084259</v>
      </c>
      <c r="C11" s="250">
        <v>145051209</v>
      </c>
      <c r="D11" s="250">
        <v>149515045</v>
      </c>
      <c r="E11" s="250">
        <v>8390900</v>
      </c>
      <c r="F11" s="250">
        <v>8398300</v>
      </c>
      <c r="G11" s="250">
        <v>8404400</v>
      </c>
      <c r="H11" s="238">
        <v>17212.725176235235</v>
      </c>
      <c r="I11" s="364" t="s">
        <v>656</v>
      </c>
      <c r="L11" s="354"/>
      <c r="M11" s="354"/>
      <c r="N11" s="354"/>
      <c r="O11" s="354"/>
      <c r="P11" s="354"/>
      <c r="Q11" s="354"/>
      <c r="R11" s="354"/>
    </row>
    <row r="12" spans="1:20" ht="21.9" customHeight="1" x14ac:dyDescent="0.3">
      <c r="A12" s="237" t="s">
        <v>9</v>
      </c>
      <c r="B12" s="250">
        <v>20562649</v>
      </c>
      <c r="C12" s="250">
        <v>21219060</v>
      </c>
      <c r="D12" s="250">
        <v>21628087</v>
      </c>
      <c r="E12" s="250">
        <v>1054100</v>
      </c>
      <c r="F12" s="250">
        <v>1044000</v>
      </c>
      <c r="G12" s="250">
        <v>1037099.9999999999</v>
      </c>
      <c r="H12" s="238">
        <v>20225.119928553202</v>
      </c>
      <c r="I12" s="364" t="s">
        <v>656</v>
      </c>
      <c r="L12" s="354"/>
      <c r="M12" s="354"/>
      <c r="N12" s="354"/>
      <c r="O12" s="354"/>
      <c r="P12" s="354"/>
      <c r="Q12" s="354"/>
      <c r="R12" s="354"/>
    </row>
    <row r="13" spans="1:20" ht="21.9" customHeight="1" x14ac:dyDescent="0.3">
      <c r="A13" s="237" t="s">
        <v>10</v>
      </c>
      <c r="B13" s="250">
        <v>11935663</v>
      </c>
      <c r="C13" s="250">
        <v>12196091</v>
      </c>
      <c r="D13" s="250">
        <v>12542821</v>
      </c>
      <c r="E13" s="250">
        <v>586200</v>
      </c>
      <c r="F13" s="250">
        <v>583500</v>
      </c>
      <c r="G13" s="250">
        <v>581400</v>
      </c>
      <c r="H13" s="238">
        <v>20943.735366341156</v>
      </c>
      <c r="I13" s="364" t="s">
        <v>655</v>
      </c>
      <c r="L13" s="354"/>
      <c r="M13" s="354"/>
      <c r="N13" s="354"/>
      <c r="O13" s="354"/>
      <c r="P13" s="354"/>
      <c r="Q13" s="354"/>
      <c r="R13" s="354"/>
    </row>
    <row r="14" spans="1:20" ht="21.9" customHeight="1" x14ac:dyDescent="0.3">
      <c r="A14" s="237" t="s">
        <v>11</v>
      </c>
      <c r="B14" s="250">
        <v>7647112</v>
      </c>
      <c r="C14" s="250">
        <v>7856431</v>
      </c>
      <c r="D14" s="250">
        <v>7915107</v>
      </c>
      <c r="E14" s="250">
        <v>314100</v>
      </c>
      <c r="F14" s="250">
        <v>312800</v>
      </c>
      <c r="G14" s="250">
        <v>312600</v>
      </c>
      <c r="H14" s="238">
        <v>24926.716338477912</v>
      </c>
      <c r="I14" s="364" t="s">
        <v>655</v>
      </c>
      <c r="L14" s="354"/>
      <c r="M14" s="354"/>
      <c r="N14" s="354"/>
      <c r="O14" s="354"/>
      <c r="P14" s="354"/>
      <c r="Q14" s="354"/>
      <c r="R14" s="354"/>
    </row>
    <row r="15" spans="1:20" ht="21.9" customHeight="1" x14ac:dyDescent="0.3">
      <c r="A15" s="237" t="s">
        <v>12</v>
      </c>
      <c r="B15" s="250">
        <v>26611576</v>
      </c>
      <c r="C15" s="250">
        <v>28211500</v>
      </c>
      <c r="D15" s="250">
        <v>29171155</v>
      </c>
      <c r="E15" s="250">
        <v>1462900</v>
      </c>
      <c r="F15" s="250">
        <v>1464000</v>
      </c>
      <c r="G15" s="250">
        <v>1468400</v>
      </c>
      <c r="H15" s="238">
        <v>19110.010920756264</v>
      </c>
      <c r="I15" s="364" t="s">
        <v>656</v>
      </c>
      <c r="L15" s="354"/>
      <c r="M15" s="354"/>
      <c r="N15" s="354"/>
      <c r="O15" s="354"/>
      <c r="P15" s="354"/>
      <c r="Q15" s="354"/>
      <c r="R15" s="354"/>
    </row>
    <row r="16" spans="1:20" ht="21.9" customHeight="1" x14ac:dyDescent="0.3">
      <c r="A16" s="237" t="s">
        <v>13</v>
      </c>
      <c r="B16" s="250">
        <v>97309713</v>
      </c>
      <c r="C16" s="250">
        <v>100774784</v>
      </c>
      <c r="D16" s="250">
        <v>104631636</v>
      </c>
      <c r="E16" s="250">
        <v>4947300</v>
      </c>
      <c r="F16" s="250">
        <v>4931300</v>
      </c>
      <c r="G16" s="250">
        <v>4928100</v>
      </c>
      <c r="H16" s="238">
        <v>20444.537472900782</v>
      </c>
      <c r="I16" s="364" t="s">
        <v>656</v>
      </c>
      <c r="L16" s="354"/>
      <c r="M16" s="354"/>
      <c r="N16" s="354"/>
      <c r="O16" s="354"/>
      <c r="P16" s="354"/>
      <c r="Q16" s="354"/>
      <c r="R16" s="354"/>
    </row>
    <row r="17" spans="1:18" ht="21.9" customHeight="1" x14ac:dyDescent="0.3">
      <c r="A17" s="237" t="s">
        <v>14</v>
      </c>
      <c r="B17" s="250">
        <v>32801401</v>
      </c>
      <c r="C17" s="250">
        <v>33442118</v>
      </c>
      <c r="D17" s="250">
        <v>34368134</v>
      </c>
      <c r="E17" s="250">
        <v>1328300</v>
      </c>
      <c r="F17" s="250">
        <v>1321700</v>
      </c>
      <c r="G17" s="250">
        <v>1316900</v>
      </c>
      <c r="H17" s="238">
        <v>25362.790340064032</v>
      </c>
      <c r="I17" s="364" t="s">
        <v>655</v>
      </c>
      <c r="L17" s="354"/>
      <c r="M17" s="354"/>
      <c r="N17" s="354"/>
      <c r="O17" s="354"/>
      <c r="P17" s="354"/>
      <c r="Q17" s="354"/>
      <c r="R17" s="354"/>
    </row>
    <row r="18" spans="1:18" ht="21.9" customHeight="1" x14ac:dyDescent="0.3">
      <c r="A18" s="237" t="s">
        <v>15</v>
      </c>
      <c r="B18" s="250">
        <v>35765872</v>
      </c>
      <c r="C18" s="250">
        <v>37434886</v>
      </c>
      <c r="D18" s="250">
        <v>38505149</v>
      </c>
      <c r="E18" s="250">
        <v>2067600</v>
      </c>
      <c r="F18" s="250">
        <v>2054000</v>
      </c>
      <c r="G18" s="250">
        <v>2042800</v>
      </c>
      <c r="H18" s="238">
        <v>18121.132145869833</v>
      </c>
      <c r="I18" s="364" t="s">
        <v>656</v>
      </c>
      <c r="L18" s="354"/>
      <c r="M18" s="354"/>
      <c r="N18" s="354"/>
      <c r="O18" s="354"/>
      <c r="P18" s="354"/>
      <c r="Q18" s="354"/>
      <c r="R18" s="354"/>
    </row>
    <row r="19" spans="1:18" ht="21.9" customHeight="1" x14ac:dyDescent="0.3">
      <c r="A19" s="237" t="s">
        <v>16</v>
      </c>
      <c r="B19" s="250">
        <v>39831986</v>
      </c>
      <c r="C19" s="250">
        <v>40922914</v>
      </c>
      <c r="D19" s="250">
        <v>42459601</v>
      </c>
      <c r="E19" s="250">
        <v>2118400</v>
      </c>
      <c r="F19" s="250">
        <v>2127800</v>
      </c>
      <c r="G19" s="250">
        <v>2142100</v>
      </c>
      <c r="H19" s="238">
        <v>19287.525789333624</v>
      </c>
      <c r="I19" s="364" t="s">
        <v>656</v>
      </c>
      <c r="L19" s="354"/>
      <c r="M19" s="354"/>
      <c r="N19" s="354"/>
      <c r="O19" s="354"/>
      <c r="P19" s="354"/>
      <c r="Q19" s="354"/>
      <c r="R19" s="354"/>
    </row>
    <row r="20" spans="1:18" ht="21.9" customHeight="1" x14ac:dyDescent="0.3">
      <c r="A20" s="237" t="s">
        <v>17</v>
      </c>
      <c r="B20" s="250">
        <v>16706890</v>
      </c>
      <c r="C20" s="250">
        <v>17467886</v>
      </c>
      <c r="D20" s="250">
        <v>17902226</v>
      </c>
      <c r="E20" s="250">
        <v>1093800</v>
      </c>
      <c r="F20" s="250">
        <v>1087600</v>
      </c>
      <c r="G20" s="250">
        <v>1081200</v>
      </c>
      <c r="H20" s="238">
        <v>15961.810212713786</v>
      </c>
      <c r="I20" s="364" t="s">
        <v>656</v>
      </c>
      <c r="L20" s="354"/>
      <c r="M20" s="354"/>
      <c r="N20" s="354"/>
      <c r="O20" s="354"/>
      <c r="P20" s="354"/>
      <c r="Q20" s="354"/>
      <c r="R20" s="354"/>
    </row>
    <row r="21" spans="1:18" ht="21.9" customHeight="1" x14ac:dyDescent="0.3">
      <c r="A21" s="237" t="s">
        <v>18</v>
      </c>
      <c r="B21" s="250">
        <v>26300686</v>
      </c>
      <c r="C21" s="250">
        <v>27338027</v>
      </c>
      <c r="D21" s="250">
        <v>28650954</v>
      </c>
      <c r="E21" s="250">
        <v>1120500</v>
      </c>
      <c r="F21" s="250">
        <v>1129700</v>
      </c>
      <c r="G21" s="250">
        <v>1143200</v>
      </c>
      <c r="H21" s="238">
        <v>24249.916602817233</v>
      </c>
      <c r="I21" s="364" t="s">
        <v>655</v>
      </c>
      <c r="L21" s="354"/>
      <c r="M21" s="354"/>
      <c r="N21" s="354"/>
      <c r="O21" s="354"/>
      <c r="P21" s="354"/>
      <c r="Q21" s="354"/>
      <c r="R21" s="354"/>
    </row>
    <row r="22" spans="1:18" ht="21.9" customHeight="1" x14ac:dyDescent="0.3">
      <c r="A22" s="237" t="s">
        <v>19</v>
      </c>
      <c r="B22" s="250">
        <v>195190733</v>
      </c>
      <c r="C22" s="250">
        <v>203602317</v>
      </c>
      <c r="D22" s="250">
        <v>211528151</v>
      </c>
      <c r="E22" s="250">
        <v>6376700</v>
      </c>
      <c r="F22" s="250">
        <v>6401200</v>
      </c>
      <c r="G22" s="250">
        <v>6446100</v>
      </c>
      <c r="H22" s="238">
        <v>31747.877704952141</v>
      </c>
      <c r="I22" s="364" t="s">
        <v>655</v>
      </c>
      <c r="L22" s="354"/>
      <c r="M22" s="354"/>
      <c r="N22" s="354"/>
      <c r="O22" s="354"/>
      <c r="P22" s="354"/>
      <c r="Q22" s="354"/>
      <c r="R22" s="354"/>
    </row>
    <row r="23" spans="1:18" ht="21.9" customHeight="1" x14ac:dyDescent="0.3">
      <c r="A23" s="237" t="s">
        <v>20</v>
      </c>
      <c r="B23" s="250">
        <v>51886654</v>
      </c>
      <c r="C23" s="250">
        <v>53650436</v>
      </c>
      <c r="D23" s="250">
        <v>55533033</v>
      </c>
      <c r="E23" s="250">
        <v>2485300</v>
      </c>
      <c r="F23" s="250">
        <v>2464400</v>
      </c>
      <c r="G23" s="250">
        <v>2443900</v>
      </c>
      <c r="H23" s="238">
        <v>21785.073982904134</v>
      </c>
      <c r="I23" s="364" t="s">
        <v>655</v>
      </c>
      <c r="L23" s="354"/>
      <c r="M23" s="354"/>
      <c r="N23" s="354"/>
      <c r="O23" s="354"/>
      <c r="P23" s="354"/>
      <c r="Q23" s="354"/>
      <c r="R23" s="354"/>
    </row>
    <row r="24" spans="1:18" ht="21.9" customHeight="1" x14ac:dyDescent="0.3">
      <c r="A24" s="419" t="s">
        <v>69</v>
      </c>
      <c r="B24" s="253">
        <f>SUM(B9:B23)</f>
        <v>952292029</v>
      </c>
      <c r="C24" s="253">
        <f t="shared" ref="C24:G24" si="0">SUM(C9:C23)</f>
        <v>991028115</v>
      </c>
      <c r="D24" s="253">
        <f t="shared" si="0"/>
        <v>1026565288</v>
      </c>
      <c r="E24" s="259">
        <f t="shared" si="0"/>
        <v>43485000</v>
      </c>
      <c r="F24" s="259">
        <f t="shared" si="0"/>
        <v>43441500</v>
      </c>
      <c r="G24" s="259">
        <f t="shared" si="0"/>
        <v>43477400</v>
      </c>
      <c r="H24" s="365"/>
      <c r="I24" s="240"/>
      <c r="L24" s="354"/>
      <c r="M24" s="354"/>
      <c r="N24" s="354"/>
      <c r="O24" s="354"/>
      <c r="P24" s="354"/>
      <c r="Q24" s="354"/>
      <c r="R24" s="354"/>
    </row>
    <row r="25" spans="1:18" ht="21.9" customHeight="1" x14ac:dyDescent="0.3">
      <c r="A25" s="420" t="s">
        <v>243</v>
      </c>
      <c r="B25" s="251"/>
      <c r="C25" s="251"/>
      <c r="D25" s="251"/>
      <c r="E25" s="251"/>
      <c r="F25" s="251"/>
      <c r="G25" s="252"/>
      <c r="H25" s="366">
        <v>22774.513891072274</v>
      </c>
      <c r="I25" s="252"/>
      <c r="L25" s="354"/>
      <c r="M25" s="354"/>
      <c r="N25" s="354"/>
      <c r="O25" s="354"/>
      <c r="P25" s="354"/>
      <c r="Q25" s="354"/>
      <c r="R25" s="354"/>
    </row>
    <row r="26" spans="1:18" ht="21.9" customHeight="1" x14ac:dyDescent="0.3">
      <c r="A26" s="419" t="s">
        <v>244</v>
      </c>
      <c r="B26" s="254"/>
      <c r="C26" s="254"/>
      <c r="D26" s="254"/>
      <c r="E26" s="254"/>
      <c r="F26" s="254"/>
      <c r="G26" s="255"/>
      <c r="H26" s="367">
        <v>20497.062501965047</v>
      </c>
      <c r="I26" s="256"/>
      <c r="L26" s="354"/>
      <c r="M26" s="354"/>
      <c r="N26" s="354"/>
      <c r="O26" s="354"/>
      <c r="P26" s="354"/>
      <c r="Q26" s="354"/>
      <c r="R26" s="354"/>
    </row>
    <row r="28" spans="1:18" x14ac:dyDescent="0.3">
      <c r="F28" s="115"/>
    </row>
  </sheetData>
  <sheetProtection algorithmName="SHA-512" hashValue="HTNtnT6snWBre+l/VnnUIJDvDc0d//Py4DX73RbDhPDI9LU3LCOLck5+2bngtAUblhovqhz4HESlBopLvKS5Qw==" saltValue="2GuI+H8j0k6dWr3TGmgowA==" spinCount="100000" sheet="1" objects="1" scenarios="1"/>
  <mergeCells count="2">
    <mergeCell ref="H8:I8"/>
    <mergeCell ref="A1:H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7" orientation="landscape" r:id="rId1"/>
  <ignoredErrors>
    <ignoredError sqref="B8:G8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showZero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ColWidth="11.44140625" defaultRowHeight="14.4" x14ac:dyDescent="0.3"/>
  <cols>
    <col min="1" max="1" width="19.88671875" style="109" customWidth="1"/>
    <col min="2" max="5" width="25.6640625" style="109" customWidth="1"/>
    <col min="6" max="6" width="16.44140625" style="109" customWidth="1"/>
    <col min="7" max="7" width="14" style="109" customWidth="1"/>
    <col min="8" max="8" width="12" style="109" bestFit="1" customWidth="1"/>
    <col min="9" max="9" width="12.5546875" style="109" customWidth="1"/>
    <col min="10" max="11" width="11.44140625" style="109"/>
    <col min="12" max="12" width="15.109375" style="109" customWidth="1"/>
    <col min="13" max="14" width="12.109375" style="109" customWidth="1"/>
    <col min="15" max="20" width="11.44140625" style="109"/>
    <col min="21" max="21" width="11.109375" style="109" bestFit="1" customWidth="1"/>
    <col min="22" max="16384" width="11.44140625" style="109"/>
  </cols>
  <sheetData>
    <row r="1" spans="1:11" customFormat="1" ht="20.25" customHeight="1" x14ac:dyDescent="0.25">
      <c r="A1" s="510" t="s">
        <v>435</v>
      </c>
      <c r="B1" s="510"/>
      <c r="C1" s="510"/>
      <c r="D1" s="510"/>
      <c r="E1" s="510"/>
      <c r="F1" s="322"/>
    </row>
    <row r="2" spans="1:11" customFormat="1" ht="30.6" customHeight="1" x14ac:dyDescent="0.25">
      <c r="A2" s="510"/>
      <c r="B2" s="510"/>
      <c r="C2" s="510"/>
      <c r="D2" s="510"/>
      <c r="E2" s="510"/>
      <c r="F2" s="322"/>
    </row>
    <row r="3" spans="1:11" customFormat="1" ht="6" customHeight="1" x14ac:dyDescent="0.4">
      <c r="A3" s="165"/>
      <c r="B3" s="165"/>
      <c r="C3" s="165"/>
      <c r="D3" s="102"/>
    </row>
    <row r="4" spans="1:11" customFormat="1" ht="15.9" customHeight="1" x14ac:dyDescent="0.25">
      <c r="A4" s="157" t="s">
        <v>338</v>
      </c>
      <c r="B4" s="157"/>
      <c r="C4" s="157"/>
      <c r="D4" s="157"/>
      <c r="E4" s="157"/>
    </row>
    <row r="5" spans="1:11" customFormat="1" ht="6" customHeight="1" x14ac:dyDescent="0.25">
      <c r="A5" s="223"/>
      <c r="B5" s="223"/>
      <c r="C5" s="223"/>
      <c r="D5" s="223"/>
      <c r="E5" s="223"/>
    </row>
    <row r="6" spans="1:11" ht="62.1" customHeight="1" thickBot="1" x14ac:dyDescent="0.35">
      <c r="A6" s="246" t="s">
        <v>3</v>
      </c>
      <c r="B6" s="425" t="s">
        <v>526</v>
      </c>
      <c r="C6" s="425" t="s">
        <v>527</v>
      </c>
      <c r="D6" s="425" t="s">
        <v>528</v>
      </c>
      <c r="E6" s="246" t="s">
        <v>245</v>
      </c>
    </row>
    <row r="7" spans="1:11" ht="17.100000000000001" customHeight="1" x14ac:dyDescent="0.3">
      <c r="A7" s="257"/>
      <c r="B7" s="249" t="s">
        <v>4</v>
      </c>
      <c r="C7" s="249" t="s">
        <v>23</v>
      </c>
      <c r="D7" s="249" t="s">
        <v>246</v>
      </c>
      <c r="E7" s="249"/>
    </row>
    <row r="8" spans="1:11" ht="21.9" customHeight="1" x14ac:dyDescent="0.3">
      <c r="A8" s="237" t="s">
        <v>6</v>
      </c>
      <c r="B8" s="250">
        <v>7522596</v>
      </c>
      <c r="C8" s="238">
        <v>32113.200000000001</v>
      </c>
      <c r="D8" s="238">
        <v>234.25245693359739</v>
      </c>
      <c r="E8" s="364" t="s">
        <v>655</v>
      </c>
      <c r="H8" s="354"/>
      <c r="I8" s="354"/>
      <c r="J8" s="354"/>
      <c r="K8" s="110"/>
    </row>
    <row r="9" spans="1:11" ht="21.9" customHeight="1" x14ac:dyDescent="0.3">
      <c r="A9" s="237" t="s">
        <v>7</v>
      </c>
      <c r="B9" s="250">
        <v>2718525</v>
      </c>
      <c r="C9" s="238">
        <v>29574.49</v>
      </c>
      <c r="D9" s="238">
        <v>91.92128080653292</v>
      </c>
      <c r="E9" s="364" t="s">
        <v>655</v>
      </c>
      <c r="H9" s="354"/>
      <c r="I9" s="354"/>
      <c r="J9" s="354"/>
      <c r="K9" s="110"/>
    </row>
    <row r="10" spans="1:11" ht="21.9" customHeight="1" x14ac:dyDescent="0.3">
      <c r="A10" s="237" t="s">
        <v>8</v>
      </c>
      <c r="B10" s="250">
        <v>8388107</v>
      </c>
      <c r="C10" s="238">
        <v>87596.06</v>
      </c>
      <c r="D10" s="238">
        <v>95.758953085332834</v>
      </c>
      <c r="E10" s="364" t="s">
        <v>655</v>
      </c>
      <c r="H10" s="354"/>
      <c r="I10" s="354"/>
      <c r="J10" s="354"/>
      <c r="K10" s="110"/>
    </row>
    <row r="11" spans="1:11" ht="21.9" customHeight="1" x14ac:dyDescent="0.3">
      <c r="A11" s="237" t="s">
        <v>9</v>
      </c>
      <c r="B11" s="250">
        <v>1042608</v>
      </c>
      <c r="C11" s="238">
        <v>10602.46</v>
      </c>
      <c r="D11" s="238">
        <v>98.336423811077807</v>
      </c>
      <c r="E11" s="364" t="s">
        <v>655</v>
      </c>
      <c r="H11" s="354"/>
      <c r="I11" s="354"/>
      <c r="J11" s="354"/>
      <c r="K11" s="110"/>
    </row>
    <row r="12" spans="1:11" ht="21.9" customHeight="1" x14ac:dyDescent="0.3">
      <c r="A12" s="237" t="s">
        <v>10</v>
      </c>
      <c r="B12" s="250">
        <v>582206</v>
      </c>
      <c r="C12" s="238">
        <v>5327.79</v>
      </c>
      <c r="D12" s="238">
        <v>109.27720499494161</v>
      </c>
      <c r="E12" s="364" t="s">
        <v>655</v>
      </c>
      <c r="H12" s="354"/>
      <c r="I12" s="354"/>
      <c r="J12" s="354"/>
      <c r="K12" s="110"/>
    </row>
    <row r="13" spans="1:11" ht="21.9" customHeight="1" x14ac:dyDescent="0.3">
      <c r="A13" s="237" t="s">
        <v>11</v>
      </c>
      <c r="B13" s="250">
        <v>315794</v>
      </c>
      <c r="C13" s="238">
        <v>5045.2</v>
      </c>
      <c r="D13" s="238">
        <v>62.592959644810911</v>
      </c>
      <c r="E13" s="364" t="s">
        <v>655</v>
      </c>
      <c r="H13" s="354"/>
      <c r="I13" s="354"/>
      <c r="J13" s="354"/>
      <c r="K13" s="110"/>
    </row>
    <row r="14" spans="1:11" ht="21.9" customHeight="1" x14ac:dyDescent="0.3">
      <c r="A14" s="237" t="s">
        <v>12</v>
      </c>
      <c r="B14" s="250">
        <v>1464847</v>
      </c>
      <c r="C14" s="238">
        <v>11313.88</v>
      </c>
      <c r="D14" s="238">
        <v>129.47344323963134</v>
      </c>
      <c r="E14" s="364" t="s">
        <v>655</v>
      </c>
      <c r="H14" s="354"/>
      <c r="I14" s="354"/>
      <c r="J14" s="354"/>
      <c r="K14" s="110"/>
    </row>
    <row r="15" spans="1:11" ht="21.9" customHeight="1" x14ac:dyDescent="0.3">
      <c r="A15" s="237" t="s">
        <v>13</v>
      </c>
      <c r="B15" s="250">
        <v>4959968</v>
      </c>
      <c r="C15" s="238">
        <v>23256.5</v>
      </c>
      <c r="D15" s="238">
        <v>213.27233246619224</v>
      </c>
      <c r="E15" s="364" t="s">
        <v>655</v>
      </c>
      <c r="H15" s="354"/>
      <c r="I15" s="354"/>
      <c r="J15" s="354"/>
      <c r="K15" s="110"/>
    </row>
    <row r="16" spans="1:11" ht="21.9" customHeight="1" x14ac:dyDescent="0.3">
      <c r="A16" s="237" t="s">
        <v>14</v>
      </c>
      <c r="B16" s="250">
        <v>1308563</v>
      </c>
      <c r="C16" s="238">
        <v>47720.29</v>
      </c>
      <c r="D16" s="238">
        <v>27.421522375492689</v>
      </c>
      <c r="E16" s="364" t="s">
        <v>657</v>
      </c>
      <c r="H16" s="354"/>
      <c r="I16" s="354"/>
      <c r="J16" s="354"/>
      <c r="K16" s="110"/>
    </row>
    <row r="17" spans="1:11" ht="21.9" customHeight="1" x14ac:dyDescent="0.3">
      <c r="A17" s="237" t="s">
        <v>15</v>
      </c>
      <c r="B17" s="250">
        <v>2041631</v>
      </c>
      <c r="C17" s="238">
        <v>79462.03</v>
      </c>
      <c r="D17" s="238">
        <v>25.693164395623924</v>
      </c>
      <c r="E17" s="364" t="s">
        <v>657</v>
      </c>
      <c r="H17" s="354"/>
      <c r="I17" s="354"/>
      <c r="J17" s="354"/>
      <c r="K17" s="110"/>
    </row>
    <row r="18" spans="1:11" ht="21.9" customHeight="1" x14ac:dyDescent="0.3">
      <c r="A18" s="237" t="s">
        <v>16</v>
      </c>
      <c r="B18" s="250">
        <v>2101924</v>
      </c>
      <c r="C18" s="238">
        <v>7445.52</v>
      </c>
      <c r="D18" s="238">
        <v>282.30721292804265</v>
      </c>
      <c r="E18" s="364" t="s">
        <v>655</v>
      </c>
      <c r="H18" s="354"/>
      <c r="I18" s="354"/>
      <c r="J18" s="354"/>
      <c r="K18" s="110"/>
    </row>
    <row r="19" spans="1:11" ht="21.9" customHeight="1" x14ac:dyDescent="0.3">
      <c r="A19" s="237" t="s">
        <v>17</v>
      </c>
      <c r="B19" s="250">
        <v>1087778</v>
      </c>
      <c r="C19" s="238">
        <v>41634.39</v>
      </c>
      <c r="D19" s="238">
        <v>26.126910950298541</v>
      </c>
      <c r="E19" s="364" t="s">
        <v>657</v>
      </c>
      <c r="H19" s="354"/>
      <c r="I19" s="354"/>
      <c r="J19" s="354"/>
      <c r="K19" s="110"/>
    </row>
    <row r="20" spans="1:11" ht="21.9" customHeight="1" x14ac:dyDescent="0.3">
      <c r="A20" s="237" t="s">
        <v>18</v>
      </c>
      <c r="B20" s="250">
        <v>1107220</v>
      </c>
      <c r="C20" s="238">
        <v>4991.6899999999996</v>
      </c>
      <c r="D20" s="238">
        <v>221.81265262866887</v>
      </c>
      <c r="E20" s="364" t="s">
        <v>655</v>
      </c>
      <c r="H20" s="354"/>
      <c r="I20" s="354"/>
      <c r="J20" s="354"/>
      <c r="K20" s="110"/>
    </row>
    <row r="21" spans="1:11" ht="21.9" customHeight="1" x14ac:dyDescent="0.3">
      <c r="A21" s="237" t="s">
        <v>19</v>
      </c>
      <c r="B21" s="250">
        <v>6466996</v>
      </c>
      <c r="C21" s="238">
        <v>8027.72</v>
      </c>
      <c r="D21" s="238">
        <v>805.58315437010754</v>
      </c>
      <c r="E21" s="364" t="s">
        <v>655</v>
      </c>
      <c r="H21" s="354"/>
      <c r="I21" s="354"/>
      <c r="J21" s="354"/>
      <c r="K21" s="110"/>
    </row>
    <row r="22" spans="1:11" ht="21.9" customHeight="1" x14ac:dyDescent="0.3">
      <c r="A22" s="237" t="s">
        <v>20</v>
      </c>
      <c r="B22" s="250">
        <v>2447519</v>
      </c>
      <c r="C22" s="238">
        <v>94228.98</v>
      </c>
      <c r="D22" s="238">
        <v>25.974164211477191</v>
      </c>
      <c r="E22" s="364" t="s">
        <v>657</v>
      </c>
      <c r="H22" s="354"/>
      <c r="I22" s="354"/>
      <c r="J22" s="354"/>
      <c r="K22" s="110"/>
    </row>
    <row r="23" spans="1:11" ht="21.9" customHeight="1" x14ac:dyDescent="0.3">
      <c r="A23" s="419" t="s">
        <v>69</v>
      </c>
      <c r="B23" s="253">
        <f>SUM(B8:B22)</f>
        <v>43556282</v>
      </c>
      <c r="C23" s="240">
        <f>SUM(C8:C22)</f>
        <v>488340.2</v>
      </c>
      <c r="D23" s="253"/>
      <c r="E23" s="259"/>
      <c r="H23" s="354"/>
      <c r="I23" s="354"/>
      <c r="J23" s="354"/>
      <c r="K23" s="110"/>
    </row>
    <row r="24" spans="1:11" ht="21.9" customHeight="1" x14ac:dyDescent="0.3">
      <c r="A24" s="420" t="s">
        <v>243</v>
      </c>
      <c r="B24" s="251"/>
      <c r="C24" s="251"/>
      <c r="D24" s="368">
        <v>89.192497361470544</v>
      </c>
      <c r="E24" s="251"/>
      <c r="H24" s="354"/>
      <c r="I24" s="354"/>
      <c r="J24" s="354"/>
      <c r="K24" s="110"/>
    </row>
    <row r="25" spans="1:11" ht="21.9" customHeight="1" x14ac:dyDescent="0.3">
      <c r="A25" s="419" t="s">
        <v>244</v>
      </c>
      <c r="B25" s="254"/>
      <c r="C25" s="254"/>
      <c r="D25" s="370">
        <v>44.596248680735272</v>
      </c>
      <c r="E25" s="254"/>
      <c r="H25" s="354"/>
      <c r="I25" s="354"/>
      <c r="J25" s="354"/>
      <c r="K25" s="110"/>
    </row>
  </sheetData>
  <sheetProtection algorithmName="SHA-512" hashValue="ze9DBV0lWKinWgEko6BQS9EDg3shVEBHg1V76YRnadBkO7vgip8iuYc6vzwqodmzZOZIsVf9YgPxyWEANvpZeg==" saltValue="VPtOm3c+VJvcT/X9rzrQrg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7" orientation="landscape" r:id="rId1"/>
  <ignoredErrors>
    <ignoredError sqref="B7:D7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GridLines="0" showZeros="0" zoomScaleNormal="100" workbookViewId="0">
      <pane ySplit="7" topLeftCell="A8" activePane="bottomLeft" state="frozen"/>
      <selection activeCell="H30" sqref="H30"/>
      <selection pane="bottomLeft" activeCell="A4" sqref="A4:G4"/>
    </sheetView>
  </sheetViews>
  <sheetFormatPr baseColWidth="10" defaultColWidth="11.44140625" defaultRowHeight="14.4" x14ac:dyDescent="0.3"/>
  <cols>
    <col min="1" max="1" width="19.88671875" style="109" customWidth="1"/>
    <col min="2" max="5" width="19.6640625" style="109" customWidth="1"/>
    <col min="6" max="6" width="27.6640625" style="109" customWidth="1"/>
    <col min="7" max="7" width="7.6640625" style="109" customWidth="1"/>
    <col min="8" max="8" width="15.88671875" style="109" customWidth="1"/>
    <col min="9" max="9" width="16.5546875" style="109" customWidth="1"/>
    <col min="10" max="10" width="8.88671875" style="109" customWidth="1"/>
    <col min="11" max="11" width="12" style="109" bestFit="1" customWidth="1"/>
    <col min="12" max="12" width="12.5546875" style="109" customWidth="1"/>
    <col min="13" max="14" width="11.44140625" style="109"/>
    <col min="15" max="15" width="15.109375" style="109" customWidth="1"/>
    <col min="16" max="17" width="12.109375" style="109" customWidth="1"/>
    <col min="18" max="23" width="11.44140625" style="109"/>
    <col min="24" max="24" width="11.109375" style="109" bestFit="1" customWidth="1"/>
    <col min="25" max="16384" width="11.44140625" style="109"/>
  </cols>
  <sheetData>
    <row r="1" spans="1:15" customFormat="1" ht="20.25" customHeight="1" x14ac:dyDescent="0.25">
      <c r="A1" s="510" t="s">
        <v>436</v>
      </c>
      <c r="B1" s="510"/>
      <c r="C1" s="510"/>
      <c r="D1" s="510"/>
      <c r="E1" s="510"/>
      <c r="F1" s="510"/>
      <c r="G1" s="322"/>
    </row>
    <row r="2" spans="1:15" customFormat="1" ht="30.6" customHeight="1" x14ac:dyDescent="0.25">
      <c r="A2" s="510"/>
      <c r="B2" s="510"/>
      <c r="C2" s="510"/>
      <c r="D2" s="510"/>
      <c r="E2" s="510"/>
      <c r="F2" s="510"/>
      <c r="G2" s="322"/>
      <c r="H2" s="130"/>
      <c r="I2" s="130"/>
    </row>
    <row r="3" spans="1:15" customFormat="1" ht="3.9" customHeight="1" x14ac:dyDescent="0.4">
      <c r="A3" s="165"/>
      <c r="B3" s="165"/>
      <c r="C3" s="165"/>
      <c r="D3" s="102"/>
      <c r="H3" s="130"/>
      <c r="I3" s="130"/>
    </row>
    <row r="4" spans="1:15" customFormat="1" ht="32.1" customHeight="1" x14ac:dyDescent="0.25">
      <c r="A4" s="578" t="s">
        <v>339</v>
      </c>
      <c r="B4" s="578"/>
      <c r="C4" s="578"/>
      <c r="D4" s="578"/>
      <c r="E4" s="578"/>
      <c r="F4" s="578"/>
      <c r="G4" s="578"/>
      <c r="H4" s="202"/>
      <c r="I4" s="202"/>
    </row>
    <row r="5" spans="1:15" customFormat="1" ht="6" customHeight="1" x14ac:dyDescent="0.25">
      <c r="A5" s="223"/>
      <c r="B5" s="223"/>
      <c r="C5" s="223"/>
      <c r="D5" s="223"/>
      <c r="E5" s="223"/>
      <c r="F5" s="223"/>
      <c r="G5" s="223"/>
      <c r="H5" s="224"/>
      <c r="I5" s="224"/>
    </row>
    <row r="6" spans="1:15" ht="62.1" customHeight="1" thickBot="1" x14ac:dyDescent="0.35">
      <c r="A6" s="247" t="s">
        <v>3</v>
      </c>
      <c r="B6" s="425" t="s">
        <v>240</v>
      </c>
      <c r="C6" s="425" t="s">
        <v>526</v>
      </c>
      <c r="D6" s="247" t="s">
        <v>247</v>
      </c>
      <c r="E6" s="425" t="s">
        <v>528</v>
      </c>
      <c r="F6" s="532" t="s">
        <v>245</v>
      </c>
      <c r="G6" s="563"/>
      <c r="H6" s="329"/>
      <c r="I6" s="329"/>
    </row>
    <row r="7" spans="1:15" ht="17.100000000000001" customHeight="1" x14ac:dyDescent="0.3">
      <c r="A7" s="257"/>
      <c r="B7" s="249" t="s">
        <v>4</v>
      </c>
      <c r="C7" s="249" t="s">
        <v>23</v>
      </c>
      <c r="D7" s="249" t="s">
        <v>248</v>
      </c>
      <c r="E7" s="249" t="s">
        <v>249</v>
      </c>
      <c r="F7" s="249"/>
      <c r="G7" s="249"/>
      <c r="H7" s="261"/>
      <c r="I7" s="260"/>
    </row>
    <row r="8" spans="1:15" ht="21.9" customHeight="1" x14ac:dyDescent="0.3">
      <c r="A8" s="237" t="s">
        <v>6</v>
      </c>
      <c r="B8" s="250">
        <v>7518903</v>
      </c>
      <c r="C8" s="250">
        <v>7522596</v>
      </c>
      <c r="D8" s="264">
        <v>4.911620751057999E-4</v>
      </c>
      <c r="E8" s="238">
        <v>234.25245693359739</v>
      </c>
      <c r="F8" s="577" t="s">
        <v>655</v>
      </c>
      <c r="G8" s="577"/>
      <c r="H8" s="262"/>
      <c r="I8" s="355"/>
      <c r="J8" s="355"/>
      <c r="K8" s="355"/>
      <c r="L8" s="355"/>
      <c r="M8" s="110"/>
      <c r="N8" s="110"/>
      <c r="O8" s="110"/>
    </row>
    <row r="9" spans="1:15" ht="21.9" customHeight="1" x14ac:dyDescent="0.3">
      <c r="A9" s="237" t="s">
        <v>7</v>
      </c>
      <c r="B9" s="250">
        <v>2748695</v>
      </c>
      <c r="C9" s="250">
        <v>2718525</v>
      </c>
      <c r="D9" s="264">
        <v>-1.0976117757699577E-2</v>
      </c>
      <c r="E9" s="238">
        <v>91.92128080653292</v>
      </c>
      <c r="F9" s="577" t="s">
        <v>658</v>
      </c>
      <c r="G9" s="577"/>
      <c r="H9" s="262"/>
      <c r="I9" s="355"/>
      <c r="J9" s="355"/>
      <c r="K9" s="355"/>
      <c r="L9" s="355"/>
      <c r="M9" s="110"/>
      <c r="N9" s="110"/>
      <c r="O9" s="110"/>
    </row>
    <row r="10" spans="1:15" ht="21.9" customHeight="1" x14ac:dyDescent="0.3">
      <c r="A10" s="237" t="s">
        <v>8</v>
      </c>
      <c r="B10" s="250">
        <v>8402305</v>
      </c>
      <c r="C10" s="250">
        <v>8388107</v>
      </c>
      <c r="D10" s="264">
        <v>-1.6897744130925929E-3</v>
      </c>
      <c r="E10" s="238">
        <v>95.758953085332834</v>
      </c>
      <c r="F10" s="577" t="s">
        <v>655</v>
      </c>
      <c r="G10" s="577"/>
      <c r="H10" s="262"/>
      <c r="I10" s="355"/>
      <c r="J10" s="355"/>
      <c r="K10" s="355"/>
      <c r="L10" s="355"/>
      <c r="M10" s="110"/>
      <c r="N10" s="110"/>
      <c r="O10" s="110"/>
    </row>
    <row r="11" spans="1:15" ht="21.9" customHeight="1" x14ac:dyDescent="0.3">
      <c r="A11" s="237" t="s">
        <v>9</v>
      </c>
      <c r="B11" s="250">
        <v>1061756</v>
      </c>
      <c r="C11" s="250">
        <v>1042608</v>
      </c>
      <c r="D11" s="264">
        <v>-1.803427529488888E-2</v>
      </c>
      <c r="E11" s="238">
        <v>98.336423811077807</v>
      </c>
      <c r="F11" s="577" t="s">
        <v>658</v>
      </c>
      <c r="G11" s="577"/>
      <c r="H11" s="262"/>
      <c r="I11" s="355"/>
      <c r="J11" s="355"/>
      <c r="K11" s="355"/>
      <c r="L11" s="355"/>
      <c r="M11" s="110"/>
      <c r="N11" s="110"/>
      <c r="O11" s="110"/>
    </row>
    <row r="12" spans="1:15" ht="21.9" customHeight="1" x14ac:dyDescent="0.3">
      <c r="A12" s="237" t="s">
        <v>10</v>
      </c>
      <c r="B12" s="250">
        <v>588656</v>
      </c>
      <c r="C12" s="250">
        <v>582206</v>
      </c>
      <c r="D12" s="264">
        <v>-1.0957163436710049E-2</v>
      </c>
      <c r="E12" s="238">
        <v>109.27720499494161</v>
      </c>
      <c r="F12" s="577" t="s">
        <v>658</v>
      </c>
      <c r="G12" s="577"/>
      <c r="H12" s="262"/>
      <c r="I12" s="355"/>
      <c r="J12" s="355"/>
      <c r="K12" s="355"/>
      <c r="L12" s="355"/>
      <c r="M12" s="110"/>
      <c r="N12" s="110"/>
      <c r="O12" s="110"/>
    </row>
    <row r="13" spans="1:15" ht="21.9" customHeight="1" x14ac:dyDescent="0.3">
      <c r="A13" s="237" t="s">
        <v>11</v>
      </c>
      <c r="B13" s="250">
        <v>319002</v>
      </c>
      <c r="C13" s="250">
        <v>315794</v>
      </c>
      <c r="D13" s="264">
        <v>-1.0056363282988867E-2</v>
      </c>
      <c r="E13" s="238">
        <v>62.592959644810911</v>
      </c>
      <c r="F13" s="577" t="s">
        <v>658</v>
      </c>
      <c r="G13" s="577"/>
      <c r="H13" s="262"/>
      <c r="I13" s="355"/>
      <c r="J13" s="355"/>
      <c r="K13" s="355"/>
      <c r="L13" s="355"/>
      <c r="M13" s="110"/>
      <c r="N13" s="110"/>
      <c r="O13" s="110"/>
    </row>
    <row r="14" spans="1:15" ht="21.9" customHeight="1" x14ac:dyDescent="0.3">
      <c r="A14" s="237" t="s">
        <v>12</v>
      </c>
      <c r="B14" s="250">
        <v>1466818</v>
      </c>
      <c r="C14" s="250">
        <v>1464847</v>
      </c>
      <c r="D14" s="264">
        <v>-1.3437249883762048E-3</v>
      </c>
      <c r="E14" s="238">
        <v>129.47344323963134</v>
      </c>
      <c r="F14" s="577" t="s">
        <v>655</v>
      </c>
      <c r="G14" s="577"/>
      <c r="H14" s="262"/>
      <c r="I14" s="355"/>
      <c r="J14" s="355"/>
      <c r="K14" s="355"/>
      <c r="L14" s="355"/>
      <c r="M14" s="110"/>
      <c r="N14" s="110"/>
      <c r="O14" s="110"/>
    </row>
    <row r="15" spans="1:15" ht="21.9" customHeight="1" x14ac:dyDescent="0.3">
      <c r="A15" s="237" t="s">
        <v>13</v>
      </c>
      <c r="B15" s="250">
        <v>5004844</v>
      </c>
      <c r="C15" s="250">
        <v>4959968</v>
      </c>
      <c r="D15" s="264">
        <v>-8.9665132419711746E-3</v>
      </c>
      <c r="E15" s="238">
        <v>213.27233246619224</v>
      </c>
      <c r="F15" s="577" t="s">
        <v>655</v>
      </c>
      <c r="G15" s="577"/>
      <c r="H15" s="262"/>
      <c r="I15" s="355"/>
      <c r="J15" s="355"/>
      <c r="K15" s="355"/>
      <c r="L15" s="355"/>
      <c r="M15" s="110"/>
      <c r="N15" s="110"/>
      <c r="O15" s="110"/>
    </row>
    <row r="16" spans="1:15" ht="21.9" customHeight="1" x14ac:dyDescent="0.3">
      <c r="A16" s="237" t="s">
        <v>14</v>
      </c>
      <c r="B16" s="250">
        <v>1325385</v>
      </c>
      <c r="C16" s="250">
        <v>1308563</v>
      </c>
      <c r="D16" s="264">
        <v>-1.2692161145629433E-2</v>
      </c>
      <c r="E16" s="238">
        <v>27.421522375492689</v>
      </c>
      <c r="F16" s="577" t="s">
        <v>658</v>
      </c>
      <c r="G16" s="577"/>
      <c r="H16" s="262"/>
      <c r="I16" s="355"/>
      <c r="J16" s="355"/>
      <c r="K16" s="355"/>
      <c r="L16" s="355"/>
      <c r="M16" s="110"/>
      <c r="N16" s="110"/>
      <c r="O16" s="110"/>
    </row>
    <row r="17" spans="1:15" ht="21.9" customHeight="1" x14ac:dyDescent="0.3">
      <c r="A17" s="237" t="s">
        <v>15</v>
      </c>
      <c r="B17" s="250">
        <v>2078611</v>
      </c>
      <c r="C17" s="250">
        <v>2041631</v>
      </c>
      <c r="D17" s="264">
        <v>-1.7790726595789175E-2</v>
      </c>
      <c r="E17" s="238">
        <v>25.693164395623924</v>
      </c>
      <c r="F17" s="577" t="s">
        <v>658</v>
      </c>
      <c r="G17" s="577"/>
      <c r="H17" s="262"/>
      <c r="I17" s="355"/>
      <c r="J17" s="355"/>
      <c r="K17" s="355"/>
      <c r="L17" s="355"/>
      <c r="M17" s="110"/>
      <c r="N17" s="110"/>
      <c r="O17" s="110"/>
    </row>
    <row r="18" spans="1:15" ht="21.9" customHeight="1" x14ac:dyDescent="0.3">
      <c r="A18" s="237" t="s">
        <v>16</v>
      </c>
      <c r="B18" s="250">
        <v>2104815</v>
      </c>
      <c r="C18" s="250">
        <v>2101924</v>
      </c>
      <c r="D18" s="264">
        <v>-1.3735173875139006E-3</v>
      </c>
      <c r="E18" s="238">
        <v>282.30721292804265</v>
      </c>
      <c r="F18" s="577" t="s">
        <v>655</v>
      </c>
      <c r="G18" s="577"/>
      <c r="H18" s="262"/>
      <c r="I18" s="355"/>
      <c r="J18" s="355"/>
      <c r="K18" s="355"/>
      <c r="L18" s="355"/>
      <c r="M18" s="110"/>
      <c r="N18" s="110"/>
      <c r="O18" s="110"/>
    </row>
    <row r="19" spans="1:15" ht="21.9" customHeight="1" x14ac:dyDescent="0.3">
      <c r="A19" s="237" t="s">
        <v>17</v>
      </c>
      <c r="B19" s="250">
        <v>1099632</v>
      </c>
      <c r="C19" s="250">
        <v>1087778</v>
      </c>
      <c r="D19" s="264">
        <v>-1.0779970026336128E-2</v>
      </c>
      <c r="E19" s="238">
        <v>26.126910950298541</v>
      </c>
      <c r="F19" s="577" t="s">
        <v>658</v>
      </c>
      <c r="G19" s="577"/>
      <c r="H19" s="262"/>
      <c r="I19" s="355"/>
      <c r="J19" s="355"/>
      <c r="K19" s="355"/>
      <c r="L19" s="355"/>
      <c r="M19" s="110"/>
      <c r="N19" s="110"/>
      <c r="O19" s="110"/>
    </row>
    <row r="20" spans="1:15" ht="21.9" customHeight="1" x14ac:dyDescent="0.3">
      <c r="A20" s="237" t="s">
        <v>18</v>
      </c>
      <c r="B20" s="250">
        <v>1103442</v>
      </c>
      <c r="C20" s="250">
        <v>1107220</v>
      </c>
      <c r="D20" s="264">
        <v>3.4238319730444111E-3</v>
      </c>
      <c r="E20" s="238">
        <v>221.81265262866887</v>
      </c>
      <c r="F20" s="577" t="s">
        <v>655</v>
      </c>
      <c r="G20" s="577"/>
      <c r="H20" s="262"/>
      <c r="I20" s="355"/>
      <c r="J20" s="355"/>
      <c r="K20" s="355"/>
      <c r="L20" s="355"/>
      <c r="M20" s="110"/>
      <c r="N20" s="110"/>
      <c r="O20" s="110"/>
    </row>
    <row r="21" spans="1:15" ht="21.9" customHeight="1" x14ac:dyDescent="0.3">
      <c r="A21" s="237" t="s">
        <v>19</v>
      </c>
      <c r="B21" s="250">
        <v>6454440</v>
      </c>
      <c r="C21" s="250">
        <v>6466996</v>
      </c>
      <c r="D21" s="264">
        <v>1.9453275574643492E-3</v>
      </c>
      <c r="E21" s="238">
        <v>805.58315437010754</v>
      </c>
      <c r="F21" s="577" t="s">
        <v>655</v>
      </c>
      <c r="G21" s="577"/>
      <c r="H21" s="262"/>
      <c r="I21" s="355"/>
      <c r="J21" s="355"/>
      <c r="K21" s="355"/>
      <c r="L21" s="355"/>
      <c r="M21" s="110"/>
      <c r="N21" s="110"/>
      <c r="O21" s="110"/>
    </row>
    <row r="22" spans="1:15" ht="21.9" customHeight="1" x14ac:dyDescent="0.3">
      <c r="A22" s="237" t="s">
        <v>20</v>
      </c>
      <c r="B22" s="250">
        <v>2494790</v>
      </c>
      <c r="C22" s="250">
        <v>2447519</v>
      </c>
      <c r="D22" s="264">
        <v>-1.8947887397335994E-2</v>
      </c>
      <c r="E22" s="238">
        <v>25.974164211477191</v>
      </c>
      <c r="F22" s="577" t="s">
        <v>658</v>
      </c>
      <c r="G22" s="577"/>
      <c r="H22" s="262"/>
      <c r="I22" s="355"/>
      <c r="J22" s="355"/>
      <c r="K22" s="355"/>
      <c r="L22" s="355"/>
      <c r="M22" s="110"/>
      <c r="N22" s="110"/>
      <c r="O22" s="110"/>
    </row>
    <row r="23" spans="1:15" ht="21.9" customHeight="1" x14ac:dyDescent="0.3">
      <c r="A23" s="419" t="s">
        <v>69</v>
      </c>
      <c r="B23" s="253">
        <f>SUM(B8:B22)</f>
        <v>43772094</v>
      </c>
      <c r="C23" s="253">
        <f>SUM(C8:C22)</f>
        <v>43556282</v>
      </c>
      <c r="D23" s="266"/>
      <c r="E23" s="256"/>
      <c r="F23" s="256"/>
      <c r="G23" s="256"/>
      <c r="H23" s="114"/>
      <c r="I23" s="355"/>
      <c r="J23" s="355"/>
      <c r="K23" s="355"/>
      <c r="L23" s="355"/>
      <c r="M23" s="110"/>
      <c r="N23" s="110"/>
      <c r="O23" s="110"/>
    </row>
    <row r="24" spans="1:15" ht="21.9" customHeight="1" x14ac:dyDescent="0.3">
      <c r="A24" s="420" t="s">
        <v>243</v>
      </c>
      <c r="B24" s="251"/>
      <c r="C24" s="252"/>
      <c r="D24" s="369">
        <v>-4.9303558564047778E-3</v>
      </c>
      <c r="E24" s="240">
        <v>89.192497361470544</v>
      </c>
      <c r="F24" s="252"/>
      <c r="G24" s="265"/>
      <c r="H24" s="263"/>
      <c r="I24" s="355"/>
      <c r="J24" s="355"/>
      <c r="K24" s="355"/>
      <c r="L24" s="355"/>
      <c r="M24" s="110"/>
      <c r="N24" s="110"/>
      <c r="O24" s="110"/>
    </row>
    <row r="25" spans="1:15" ht="21.9" customHeight="1" x14ac:dyDescent="0.3">
      <c r="A25" s="419" t="s">
        <v>244</v>
      </c>
      <c r="B25" s="239"/>
      <c r="C25" s="256"/>
      <c r="D25" s="369">
        <v>-4.4373202707642997E-3</v>
      </c>
      <c r="E25" s="240">
        <v>111.49062170183818</v>
      </c>
      <c r="F25" s="267"/>
      <c r="G25" s="267"/>
      <c r="H25" s="263"/>
      <c r="I25" s="355"/>
      <c r="J25" s="355"/>
      <c r="K25" s="355"/>
      <c r="L25" s="355"/>
      <c r="M25" s="110"/>
      <c r="N25" s="110"/>
      <c r="O25" s="110"/>
    </row>
  </sheetData>
  <sheetProtection algorithmName="SHA-512" hashValue="1bHgc9Zrzsr9idop82V0YIaw/FyJ0oCqfWOrUkaxear81bYgGEoUZ+J8mg5mhAgikfl5sWFTr5sRWEFeeodypA==" saltValue="Rh0LkRrPf5Juq5mMzfErag==" spinCount="100000" sheet="1" objects="1" scenarios="1"/>
  <mergeCells count="18">
    <mergeCell ref="F11:G11"/>
    <mergeCell ref="F12:G12"/>
    <mergeCell ref="F13:G13"/>
    <mergeCell ref="F14:G14"/>
    <mergeCell ref="F15:G15"/>
    <mergeCell ref="F21:G21"/>
    <mergeCell ref="F22:G22"/>
    <mergeCell ref="F16:G16"/>
    <mergeCell ref="F17:G17"/>
    <mergeCell ref="F18:G18"/>
    <mergeCell ref="F19:G19"/>
    <mergeCell ref="F20:G20"/>
    <mergeCell ref="A1:F2"/>
    <mergeCell ref="F8:G8"/>
    <mergeCell ref="F9:G9"/>
    <mergeCell ref="F10:G10"/>
    <mergeCell ref="A4:G4"/>
    <mergeCell ref="F6:G6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5" orientation="landscape" r:id="rId1"/>
  <ignoredErrors>
    <ignoredError sqref="B7:E7" numberStoredAsText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zoomScaleNormal="100" workbookViewId="0">
      <pane ySplit="13" topLeftCell="A14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88671875" customWidth="1"/>
    <col min="2" max="9" width="17.6640625" customWidth="1"/>
    <col min="10" max="10" width="11.109375" customWidth="1"/>
    <col min="12" max="12" width="15.109375" customWidth="1"/>
  </cols>
  <sheetData>
    <row r="1" spans="1:18" ht="20.25" customHeight="1" x14ac:dyDescent="0.25">
      <c r="A1" s="510" t="s">
        <v>426</v>
      </c>
      <c r="B1" s="510"/>
      <c r="C1" s="510"/>
      <c r="D1" s="510"/>
      <c r="E1" s="510"/>
      <c r="F1" s="510"/>
      <c r="G1" s="510"/>
      <c r="H1" s="322"/>
      <c r="I1" s="322"/>
    </row>
    <row r="2" spans="1:18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</row>
    <row r="3" spans="1:18" ht="6" customHeight="1" x14ac:dyDescent="0.4">
      <c r="A3" s="165"/>
      <c r="B3" s="165"/>
      <c r="C3" s="165"/>
      <c r="D3" s="102"/>
    </row>
    <row r="4" spans="1:18" ht="15.9" customHeight="1" x14ac:dyDescent="0.25">
      <c r="A4" s="325" t="s">
        <v>344</v>
      </c>
      <c r="B4" s="157"/>
      <c r="C4" s="157"/>
      <c r="D4" s="157"/>
      <c r="E4" s="157"/>
      <c r="F4" s="157"/>
      <c r="G4" s="157"/>
      <c r="H4" s="157"/>
      <c r="I4" s="157"/>
    </row>
    <row r="5" spans="1:18" ht="15.9" customHeight="1" x14ac:dyDescent="0.25">
      <c r="A5" s="223" t="s">
        <v>2</v>
      </c>
      <c r="B5" s="223"/>
      <c r="C5" s="223"/>
      <c r="D5" s="223"/>
      <c r="E5" s="223"/>
      <c r="F5" s="223"/>
      <c r="G5" s="223"/>
      <c r="H5" s="223"/>
      <c r="I5" s="223"/>
    </row>
    <row r="6" spans="1:18" ht="21.9" customHeight="1" x14ac:dyDescent="0.25">
      <c r="A6" s="272" t="s">
        <v>529</v>
      </c>
      <c r="B6" s="273"/>
      <c r="C6" s="273"/>
      <c r="D6" s="273"/>
      <c r="E6" s="274">
        <v>2068429.1318437657</v>
      </c>
      <c r="F6" s="224"/>
      <c r="G6" s="224"/>
      <c r="H6" s="224"/>
      <c r="I6" s="224"/>
      <c r="K6" s="49"/>
    </row>
    <row r="7" spans="1:18" ht="21.9" customHeight="1" x14ac:dyDescent="0.25">
      <c r="A7" s="272" t="s">
        <v>250</v>
      </c>
      <c r="B7" s="273"/>
      <c r="C7" s="273"/>
      <c r="D7" s="228"/>
      <c r="E7" s="274">
        <v>1378952.7545625104</v>
      </c>
      <c r="F7" s="224"/>
      <c r="G7" s="224"/>
      <c r="H7" s="224"/>
      <c r="I7" s="224"/>
      <c r="K7" s="49"/>
    </row>
    <row r="8" spans="1:18" ht="21.9" customHeight="1" x14ac:dyDescent="0.25">
      <c r="A8" s="272" t="s">
        <v>251</v>
      </c>
      <c r="B8" s="273"/>
      <c r="C8" s="273"/>
      <c r="D8" s="228"/>
      <c r="E8" s="274">
        <v>689476.37728125532</v>
      </c>
      <c r="F8" s="224"/>
      <c r="G8" s="224"/>
      <c r="H8" s="224"/>
      <c r="I8" s="224"/>
      <c r="K8" s="49"/>
    </row>
    <row r="9" spans="1:18" ht="15" customHeight="1" x14ac:dyDescent="0.25">
      <c r="A9" s="224"/>
      <c r="B9" s="224"/>
      <c r="C9" s="224"/>
      <c r="D9" s="224"/>
      <c r="E9" s="224"/>
      <c r="F9" s="224"/>
      <c r="G9" s="224"/>
      <c r="H9" s="224"/>
      <c r="I9" s="224"/>
    </row>
    <row r="10" spans="1:18" ht="15.9" customHeight="1" x14ac:dyDescent="0.25">
      <c r="A10" s="157" t="s">
        <v>345</v>
      </c>
      <c r="B10" s="157"/>
      <c r="C10" s="157"/>
      <c r="D10" s="157"/>
      <c r="E10" s="157"/>
      <c r="F10" s="157"/>
      <c r="G10" s="157"/>
      <c r="H10" s="157"/>
      <c r="I10" s="157"/>
    </row>
    <row r="11" spans="1:18" ht="6" customHeight="1" x14ac:dyDescent="0.25">
      <c r="A11" s="157"/>
      <c r="B11" s="157"/>
      <c r="C11" s="157"/>
      <c r="D11" s="157"/>
      <c r="E11" s="157"/>
      <c r="F11" s="157"/>
      <c r="G11" s="157"/>
      <c r="H11" s="157"/>
      <c r="I11" s="157"/>
    </row>
    <row r="12" spans="1:18" s="109" customFormat="1" ht="64.5" customHeight="1" thickBot="1" x14ac:dyDescent="0.35">
      <c r="A12" s="247" t="s">
        <v>3</v>
      </c>
      <c r="B12" s="425" t="s">
        <v>240</v>
      </c>
      <c r="C12" s="425" t="s">
        <v>404</v>
      </c>
      <c r="D12" s="425" t="s">
        <v>526</v>
      </c>
      <c r="E12" s="247" t="s">
        <v>252</v>
      </c>
      <c r="F12" s="247" t="s">
        <v>346</v>
      </c>
      <c r="G12" s="247" t="s">
        <v>241</v>
      </c>
      <c r="H12" s="247" t="s">
        <v>438</v>
      </c>
      <c r="I12" s="424" t="s">
        <v>440</v>
      </c>
    </row>
    <row r="13" spans="1:18" s="109" customFormat="1" ht="20.399999999999999" x14ac:dyDescent="0.3">
      <c r="A13" s="257"/>
      <c r="B13" s="249" t="s">
        <v>4</v>
      </c>
      <c r="C13" s="249" t="s">
        <v>23</v>
      </c>
      <c r="D13" s="249" t="s">
        <v>5</v>
      </c>
      <c r="E13" s="249" t="s">
        <v>253</v>
      </c>
      <c r="F13" s="249" t="s">
        <v>254</v>
      </c>
      <c r="G13" s="249" t="s">
        <v>255</v>
      </c>
      <c r="H13" s="249" t="s">
        <v>256</v>
      </c>
      <c r="I13" s="249" t="s">
        <v>257</v>
      </c>
    </row>
    <row r="14" spans="1:18" ht="21.9" customHeight="1" x14ac:dyDescent="0.25">
      <c r="A14" s="162" t="s">
        <v>6</v>
      </c>
      <c r="B14" s="275" t="s">
        <v>655</v>
      </c>
      <c r="C14" s="275" t="s">
        <v>655</v>
      </c>
      <c r="D14" s="275" t="s">
        <v>655</v>
      </c>
      <c r="E14" s="205" t="s">
        <v>655</v>
      </c>
      <c r="F14" s="277"/>
      <c r="G14" s="225"/>
      <c r="H14" s="276"/>
      <c r="I14" s="225"/>
    </row>
    <row r="15" spans="1:18" ht="21.9" customHeight="1" x14ac:dyDescent="0.25">
      <c r="A15" s="162" t="s">
        <v>7</v>
      </c>
      <c r="B15" s="275">
        <v>2748695</v>
      </c>
      <c r="C15" s="275">
        <v>2732347</v>
      </c>
      <c r="D15" s="275">
        <v>2718525</v>
      </c>
      <c r="E15" s="205">
        <v>2733189</v>
      </c>
      <c r="F15" s="277">
        <v>9.5644080251953797E-2</v>
      </c>
      <c r="G15" s="225">
        <v>20636.296957542556</v>
      </c>
      <c r="H15" s="276">
        <v>0.93700799644131327</v>
      </c>
      <c r="I15" s="225">
        <v>123592.53713373668</v>
      </c>
      <c r="K15" s="346"/>
      <c r="L15" s="346"/>
      <c r="M15" s="346"/>
      <c r="N15" s="346"/>
      <c r="O15" s="346"/>
      <c r="P15" s="346"/>
      <c r="Q15" s="346"/>
      <c r="R15" s="346"/>
    </row>
    <row r="16" spans="1:18" ht="21.9" customHeight="1" x14ac:dyDescent="0.25">
      <c r="A16" s="162" t="s">
        <v>8</v>
      </c>
      <c r="B16" s="275">
        <v>8402305</v>
      </c>
      <c r="C16" s="275">
        <v>8399043</v>
      </c>
      <c r="D16" s="275">
        <v>8388107</v>
      </c>
      <c r="E16" s="205">
        <v>8396485</v>
      </c>
      <c r="F16" s="277">
        <v>0.29382310743030443</v>
      </c>
      <c r="G16" s="225">
        <v>17212.725176235235</v>
      </c>
      <c r="H16" s="276">
        <v>1.1133588909175005</v>
      </c>
      <c r="I16" s="225">
        <v>451140.6742882586</v>
      </c>
      <c r="K16" s="346"/>
      <c r="L16" s="346"/>
      <c r="M16" s="346"/>
      <c r="N16" s="346"/>
      <c r="O16" s="346"/>
      <c r="P16" s="346"/>
      <c r="Q16" s="346"/>
      <c r="R16" s="346"/>
    </row>
    <row r="17" spans="1:18" ht="21.9" customHeight="1" x14ac:dyDescent="0.25">
      <c r="A17" s="162" t="s">
        <v>9</v>
      </c>
      <c r="B17" s="275">
        <v>1061756</v>
      </c>
      <c r="C17" s="275">
        <v>1051229</v>
      </c>
      <c r="D17" s="275">
        <v>1042608</v>
      </c>
      <c r="E17" s="205">
        <v>1051864.3333333333</v>
      </c>
      <c r="F17" s="277">
        <v>3.6808503441035804E-2</v>
      </c>
      <c r="G17" s="225">
        <v>20225.119928553202</v>
      </c>
      <c r="H17" s="276">
        <v>0.95818805092308168</v>
      </c>
      <c r="I17" s="225">
        <v>48639.574405219282</v>
      </c>
      <c r="K17" s="346"/>
      <c r="L17" s="346"/>
      <c r="M17" s="346"/>
      <c r="N17" s="346"/>
      <c r="O17" s="346"/>
      <c r="P17" s="346"/>
      <c r="Q17" s="346"/>
      <c r="R17" s="346"/>
    </row>
    <row r="18" spans="1:18" ht="21.9" customHeight="1" x14ac:dyDescent="0.25">
      <c r="A18" s="162" t="s">
        <v>10</v>
      </c>
      <c r="B18" s="275">
        <v>588656</v>
      </c>
      <c r="C18" s="275">
        <v>585179</v>
      </c>
      <c r="D18" s="275">
        <v>582206</v>
      </c>
      <c r="E18" s="205">
        <v>585347</v>
      </c>
      <c r="F18" s="277">
        <v>2.0483389711886152E-2</v>
      </c>
      <c r="G18" s="225">
        <v>20943.735366341156</v>
      </c>
      <c r="H18" s="276">
        <v>0.92117160046329016</v>
      </c>
      <c r="I18" s="225">
        <v>26021.553667577504</v>
      </c>
      <c r="K18" s="346"/>
      <c r="L18" s="346"/>
      <c r="M18" s="346"/>
      <c r="N18" s="346"/>
      <c r="O18" s="346"/>
      <c r="P18" s="346"/>
      <c r="Q18" s="346"/>
      <c r="R18" s="346"/>
    </row>
    <row r="19" spans="1:18" ht="21.9" customHeight="1" x14ac:dyDescent="0.25">
      <c r="A19" s="162" t="s">
        <v>11</v>
      </c>
      <c r="B19" s="275">
        <v>319002</v>
      </c>
      <c r="C19" s="275">
        <v>317053</v>
      </c>
      <c r="D19" s="275">
        <v>315794</v>
      </c>
      <c r="E19" s="205">
        <v>317283</v>
      </c>
      <c r="F19" s="277">
        <v>1.1102869473929779E-2</v>
      </c>
      <c r="G19" s="225">
        <v>24926.716338477912</v>
      </c>
      <c r="H19" s="276">
        <v>0.7160050954251711</v>
      </c>
      <c r="I19" s="225">
        <v>10963.322824286428</v>
      </c>
      <c r="K19" s="346"/>
      <c r="L19" s="346"/>
      <c r="M19" s="346"/>
      <c r="N19" s="346"/>
      <c r="O19" s="346"/>
      <c r="P19" s="346"/>
      <c r="Q19" s="346"/>
      <c r="R19" s="346"/>
    </row>
    <row r="20" spans="1:18" ht="21.9" customHeight="1" x14ac:dyDescent="0.25">
      <c r="A20" s="162" t="s">
        <v>12</v>
      </c>
      <c r="B20" s="275">
        <v>1466818</v>
      </c>
      <c r="C20" s="275">
        <v>1467288</v>
      </c>
      <c r="D20" s="275">
        <v>1464847</v>
      </c>
      <c r="E20" s="205">
        <v>1466317.6666666667</v>
      </c>
      <c r="F20" s="277">
        <v>5.1311711186282513E-2</v>
      </c>
      <c r="G20" s="225">
        <v>19110.010920756264</v>
      </c>
      <c r="H20" s="276">
        <v>1.0156281992608949</v>
      </c>
      <c r="I20" s="225">
        <v>71869.083079213131</v>
      </c>
      <c r="K20" s="346"/>
      <c r="L20" s="346"/>
      <c r="M20" s="346"/>
      <c r="N20" s="346"/>
      <c r="O20" s="346"/>
      <c r="P20" s="346"/>
      <c r="Q20" s="346"/>
      <c r="R20" s="346"/>
    </row>
    <row r="21" spans="1:18" ht="21.9" customHeight="1" x14ac:dyDescent="0.25">
      <c r="A21" s="162" t="s">
        <v>13</v>
      </c>
      <c r="B21" s="275">
        <v>5004844</v>
      </c>
      <c r="C21" s="275">
        <v>4980689</v>
      </c>
      <c r="D21" s="275">
        <v>4959968</v>
      </c>
      <c r="E21" s="205">
        <v>4981833.666666667</v>
      </c>
      <c r="F21" s="277">
        <v>0.1743322174268051</v>
      </c>
      <c r="G21" s="225">
        <v>20444.537472900782</v>
      </c>
      <c r="H21" s="276">
        <v>0.94688567939965229</v>
      </c>
      <c r="I21" s="225">
        <v>227649.16299021349</v>
      </c>
      <c r="K21" s="346"/>
      <c r="L21" s="346"/>
      <c r="M21" s="346"/>
      <c r="N21" s="346"/>
      <c r="O21" s="346"/>
      <c r="P21" s="346"/>
      <c r="Q21" s="346"/>
      <c r="R21" s="346"/>
    </row>
    <row r="22" spans="1:18" ht="21.9" customHeight="1" x14ac:dyDescent="0.25">
      <c r="A22" s="162" t="s">
        <v>14</v>
      </c>
      <c r="B22" s="275">
        <v>1325385</v>
      </c>
      <c r="C22" s="275">
        <v>1317847</v>
      </c>
      <c r="D22" s="275">
        <v>1308563</v>
      </c>
      <c r="E22" s="205">
        <v>1317265</v>
      </c>
      <c r="F22" s="277">
        <v>4.6095824098915196E-2</v>
      </c>
      <c r="G22" s="225">
        <v>25362.790340064032</v>
      </c>
      <c r="H22" s="276">
        <v>0.69354257816252529</v>
      </c>
      <c r="I22" s="225">
        <v>44088.524789089199</v>
      </c>
      <c r="K22" s="346"/>
      <c r="L22" s="346"/>
      <c r="M22" s="346"/>
      <c r="N22" s="346"/>
      <c r="O22" s="346"/>
      <c r="P22" s="346"/>
      <c r="Q22" s="346"/>
      <c r="R22" s="346"/>
    </row>
    <row r="23" spans="1:18" ht="21.9" customHeight="1" x14ac:dyDescent="0.25">
      <c r="A23" s="162" t="s">
        <v>15</v>
      </c>
      <c r="B23" s="275">
        <v>2078611</v>
      </c>
      <c r="C23" s="275">
        <v>2059191</v>
      </c>
      <c r="D23" s="275">
        <v>2041631</v>
      </c>
      <c r="E23" s="205">
        <v>2059811</v>
      </c>
      <c r="F23" s="277">
        <v>7.2080170302111279E-2</v>
      </c>
      <c r="G23" s="225">
        <v>18121.132145869833</v>
      </c>
      <c r="H23" s="276">
        <v>1.0665661283067833</v>
      </c>
      <c r="I23" s="225">
        <v>106021.62263028939</v>
      </c>
      <c r="K23" s="346"/>
      <c r="L23" s="346"/>
      <c r="M23" s="346"/>
      <c r="N23" s="346"/>
      <c r="O23" s="346"/>
      <c r="P23" s="346"/>
      <c r="Q23" s="346"/>
      <c r="R23" s="346"/>
    </row>
    <row r="24" spans="1:18" ht="21.9" customHeight="1" x14ac:dyDescent="0.25">
      <c r="A24" s="162" t="s">
        <v>16</v>
      </c>
      <c r="B24" s="275">
        <v>2104815</v>
      </c>
      <c r="C24" s="275">
        <v>2100306</v>
      </c>
      <c r="D24" s="275">
        <v>2101924</v>
      </c>
      <c r="E24" s="205">
        <v>2102348.3333333335</v>
      </c>
      <c r="F24" s="277">
        <v>7.3568704070920338E-2</v>
      </c>
      <c r="G24" s="225">
        <v>19287.525789333624</v>
      </c>
      <c r="H24" s="276">
        <v>1.0064842677600672</v>
      </c>
      <c r="I24" s="225">
        <v>102115.33161575928</v>
      </c>
      <c r="K24" s="346"/>
      <c r="L24" s="346"/>
      <c r="M24" s="346"/>
      <c r="N24" s="346"/>
      <c r="O24" s="346"/>
      <c r="P24" s="346"/>
      <c r="Q24" s="346"/>
      <c r="R24" s="346"/>
    </row>
    <row r="25" spans="1:18" ht="21.9" customHeight="1" x14ac:dyDescent="0.25">
      <c r="A25" s="162" t="s">
        <v>17</v>
      </c>
      <c r="B25" s="275">
        <v>1099632</v>
      </c>
      <c r="C25" s="275">
        <v>1092997</v>
      </c>
      <c r="D25" s="275">
        <v>1087778</v>
      </c>
      <c r="E25" s="205">
        <v>1093469</v>
      </c>
      <c r="F25" s="277">
        <v>3.8264399860025659E-2</v>
      </c>
      <c r="G25" s="225">
        <v>15961.810212713786</v>
      </c>
      <c r="H25" s="276">
        <v>1.1777945116149047</v>
      </c>
      <c r="I25" s="225">
        <v>62152.025655649384</v>
      </c>
      <c r="K25" s="346"/>
      <c r="L25" s="346"/>
      <c r="M25" s="346"/>
      <c r="N25" s="346"/>
      <c r="O25" s="346"/>
      <c r="P25" s="346"/>
      <c r="Q25" s="346"/>
      <c r="R25" s="346"/>
    </row>
    <row r="26" spans="1:18" ht="21.9" customHeight="1" x14ac:dyDescent="0.25">
      <c r="A26" s="162" t="s">
        <v>18</v>
      </c>
      <c r="B26" s="275" t="s">
        <v>655</v>
      </c>
      <c r="C26" s="275" t="s">
        <v>655</v>
      </c>
      <c r="D26" s="275" t="s">
        <v>655</v>
      </c>
      <c r="E26" s="205" t="s">
        <v>655</v>
      </c>
      <c r="F26" s="277"/>
      <c r="G26" s="225"/>
      <c r="H26" s="276"/>
      <c r="I26" s="225"/>
      <c r="K26" s="346"/>
      <c r="L26" s="346"/>
      <c r="M26" s="346"/>
      <c r="N26" s="346"/>
      <c r="O26" s="346"/>
      <c r="P26" s="346"/>
      <c r="Q26" s="346"/>
      <c r="R26" s="346"/>
    </row>
    <row r="27" spans="1:18" ht="21.9" customHeight="1" x14ac:dyDescent="0.25">
      <c r="A27" s="162" t="s">
        <v>19</v>
      </c>
      <c r="B27" s="275" t="s">
        <v>655</v>
      </c>
      <c r="C27" s="275" t="s">
        <v>655</v>
      </c>
      <c r="D27" s="275" t="s">
        <v>655</v>
      </c>
      <c r="E27" s="205" t="s">
        <v>655</v>
      </c>
      <c r="F27" s="277"/>
      <c r="G27" s="225"/>
      <c r="H27" s="276"/>
      <c r="I27" s="225"/>
      <c r="K27" s="346"/>
      <c r="L27" s="346"/>
      <c r="M27" s="346"/>
      <c r="N27" s="346"/>
      <c r="O27" s="346"/>
      <c r="P27" s="346"/>
      <c r="Q27" s="346"/>
      <c r="R27" s="346"/>
    </row>
    <row r="28" spans="1:18" ht="21.9" customHeight="1" x14ac:dyDescent="0.25">
      <c r="A28" s="162" t="s">
        <v>20</v>
      </c>
      <c r="B28" s="275">
        <v>2494790</v>
      </c>
      <c r="C28" s="275">
        <v>2472052</v>
      </c>
      <c r="D28" s="275">
        <v>2447519</v>
      </c>
      <c r="E28" s="205">
        <v>2471453.6666666665</v>
      </c>
      <c r="F28" s="277">
        <v>8.648502274582992E-2</v>
      </c>
      <c r="G28" s="225">
        <v>21785.073982904134</v>
      </c>
      <c r="H28" s="276">
        <v>0.87783358184824523</v>
      </c>
      <c r="I28" s="225">
        <v>104699.34148321775</v>
      </c>
      <c r="K28" s="346"/>
      <c r="L28" s="346"/>
      <c r="M28" s="346"/>
      <c r="N28" s="346"/>
      <c r="O28" s="346"/>
      <c r="P28" s="346"/>
      <c r="Q28" s="346"/>
      <c r="R28" s="346"/>
    </row>
    <row r="29" spans="1:18" s="132" customFormat="1" ht="21.9" customHeight="1" x14ac:dyDescent="0.3">
      <c r="A29" s="413" t="s">
        <v>69</v>
      </c>
      <c r="B29" s="208">
        <f>SUM(B14:B28)</f>
        <v>28695309</v>
      </c>
      <c r="C29" s="208">
        <f t="shared" ref="C29:F29" si="0">SUM(C14:C28)</f>
        <v>28575221</v>
      </c>
      <c r="D29" s="208">
        <f t="shared" si="0"/>
        <v>28459470</v>
      </c>
      <c r="E29" s="278">
        <f t="shared" si="0"/>
        <v>28576666.666666668</v>
      </c>
      <c r="F29" s="279">
        <f t="shared" si="0"/>
        <v>1</v>
      </c>
      <c r="G29" s="280"/>
      <c r="H29" s="280"/>
      <c r="I29" s="278">
        <f t="shared" ref="I29" si="1">SUM(I14:I28)</f>
        <v>1378952.7545625099</v>
      </c>
      <c r="K29" s="346"/>
      <c r="L29" s="346"/>
      <c r="M29" s="346"/>
      <c r="N29" s="346"/>
      <c r="O29" s="346"/>
      <c r="P29" s="346"/>
      <c r="Q29" s="346"/>
      <c r="R29" s="346"/>
    </row>
    <row r="30" spans="1:18" s="132" customFormat="1" ht="21.9" customHeight="1" x14ac:dyDescent="0.3">
      <c r="A30" s="413" t="s">
        <v>243</v>
      </c>
      <c r="B30" s="209"/>
      <c r="C30" s="209"/>
      <c r="D30" s="209"/>
      <c r="E30" s="209"/>
      <c r="F30" s="227"/>
      <c r="G30" s="227">
        <v>19413.407521840541</v>
      </c>
      <c r="H30" s="227"/>
      <c r="I30" s="227"/>
      <c r="K30" s="346"/>
      <c r="L30" s="346"/>
      <c r="M30" s="346"/>
      <c r="N30" s="346"/>
      <c r="O30" s="346"/>
      <c r="P30" s="346"/>
      <c r="Q30" s="346"/>
      <c r="R30" s="346"/>
    </row>
  </sheetData>
  <sheetProtection algorithmName="SHA-512" hashValue="b3PPi5mA9Cuzw3K7pQ1L/wxHHq7ZTzBBaT3XWU/VjOvODV4vwCf7Vg9tPn0XFIax8df3wenb6HVBRNjrerQVTQ==" saltValue="yVud2zt4uWLULlcp+yaBfQ==" spinCount="100000" sheet="1" objects="1" scenarios="1"/>
  <mergeCells count="1">
    <mergeCell ref="A1:G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3" orientation="landscape" r:id="rId1"/>
  <ignoredErrors>
    <ignoredError sqref="B13:I13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88671875" customWidth="1"/>
    <col min="2" max="9" width="19.33203125" customWidth="1"/>
    <col min="10" max="10" width="11.109375" customWidth="1"/>
  </cols>
  <sheetData>
    <row r="1" spans="1:18" ht="20.25" customHeight="1" x14ac:dyDescent="0.25">
      <c r="A1" s="510" t="s">
        <v>395</v>
      </c>
      <c r="B1" s="510"/>
      <c r="C1" s="510"/>
      <c r="D1" s="510"/>
      <c r="E1" s="510"/>
      <c r="F1" s="510"/>
      <c r="G1" s="510"/>
      <c r="H1" s="322"/>
      <c r="I1" s="322"/>
    </row>
    <row r="2" spans="1:18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</row>
    <row r="3" spans="1:18" ht="6" customHeight="1" x14ac:dyDescent="0.4">
      <c r="A3" s="165"/>
      <c r="B3" s="165"/>
      <c r="C3" s="165"/>
      <c r="D3" s="102"/>
    </row>
    <row r="4" spans="1:18" ht="15.9" customHeight="1" x14ac:dyDescent="0.25">
      <c r="A4" s="157" t="s">
        <v>428</v>
      </c>
      <c r="B4" s="157"/>
      <c r="C4" s="157"/>
      <c r="D4" s="157"/>
      <c r="E4" s="157"/>
      <c r="F4" s="157"/>
      <c r="G4" s="157"/>
      <c r="H4" s="157"/>
      <c r="I4" s="157"/>
    </row>
    <row r="5" spans="1:18" ht="15.9" customHeight="1" x14ac:dyDescent="0.25">
      <c r="A5" s="223" t="s">
        <v>2</v>
      </c>
      <c r="B5" s="157"/>
      <c r="C5" s="157"/>
      <c r="D5" s="157"/>
      <c r="E5" s="157"/>
      <c r="F5" s="157"/>
      <c r="G5" s="157"/>
      <c r="H5" s="157"/>
      <c r="I5" s="157"/>
    </row>
    <row r="6" spans="1:18" s="109" customFormat="1" ht="62.1" customHeight="1" thickBot="1" x14ac:dyDescent="0.35">
      <c r="A6" s="281" t="s">
        <v>3</v>
      </c>
      <c r="B6" s="281" t="s">
        <v>258</v>
      </c>
      <c r="C6" s="281" t="s">
        <v>357</v>
      </c>
      <c r="D6" s="281" t="s">
        <v>358</v>
      </c>
      <c r="E6" s="385" t="s">
        <v>421</v>
      </c>
      <c r="F6" s="424" t="s">
        <v>439</v>
      </c>
      <c r="G6" s="282" t="s">
        <v>359</v>
      </c>
      <c r="H6" s="386" t="s">
        <v>422</v>
      </c>
      <c r="I6" s="386" t="s">
        <v>423</v>
      </c>
    </row>
    <row r="7" spans="1:18" s="109" customFormat="1" ht="22.5" customHeight="1" x14ac:dyDescent="0.3">
      <c r="A7" s="257"/>
      <c r="B7" s="249" t="s">
        <v>259</v>
      </c>
      <c r="C7" s="249"/>
      <c r="D7" s="249" t="s">
        <v>23</v>
      </c>
      <c r="E7" s="249" t="s">
        <v>260</v>
      </c>
      <c r="F7" s="249" t="s">
        <v>63</v>
      </c>
      <c r="G7" s="249" t="s">
        <v>261</v>
      </c>
      <c r="H7" s="249" t="s">
        <v>35</v>
      </c>
      <c r="I7" s="249" t="s">
        <v>262</v>
      </c>
    </row>
    <row r="8" spans="1:18" ht="21.9" customHeight="1" x14ac:dyDescent="0.25">
      <c r="A8" s="162" t="s">
        <v>6</v>
      </c>
      <c r="B8" s="371"/>
      <c r="C8" s="372" t="s">
        <v>655</v>
      </c>
      <c r="D8" s="277"/>
      <c r="E8" s="225"/>
      <c r="F8" s="225"/>
      <c r="G8" s="292"/>
      <c r="H8" s="292"/>
      <c r="I8" s="225"/>
      <c r="K8" s="347"/>
      <c r="L8" s="347"/>
      <c r="M8" s="347"/>
      <c r="N8" s="347"/>
      <c r="O8" s="347"/>
      <c r="P8" s="347"/>
      <c r="Q8" s="347"/>
      <c r="R8" s="347"/>
    </row>
    <row r="9" spans="1:18" ht="21.9" customHeight="1" x14ac:dyDescent="0.25">
      <c r="A9" s="162" t="s">
        <v>7</v>
      </c>
      <c r="B9" s="371">
        <v>-1.0976117757699577E-2</v>
      </c>
      <c r="C9" s="372" t="s">
        <v>659</v>
      </c>
      <c r="D9" s="277">
        <v>0.16453579883047798</v>
      </c>
      <c r="E9" s="225">
        <v>113443.54651071536</v>
      </c>
      <c r="F9" s="225">
        <v>275790.55091250216</v>
      </c>
      <c r="G9" s="292">
        <v>0</v>
      </c>
      <c r="H9" s="292">
        <v>0</v>
      </c>
      <c r="I9" s="225">
        <f t="shared" ref="I9:I22" si="0">E9-G9+H9</f>
        <v>113443.54651071536</v>
      </c>
      <c r="K9" s="347"/>
      <c r="L9" s="347"/>
      <c r="M9" s="347"/>
      <c r="N9" s="347"/>
      <c r="O9" s="347"/>
      <c r="P9" s="347"/>
      <c r="Q9" s="347"/>
      <c r="R9" s="347"/>
    </row>
    <row r="10" spans="1:18" ht="21.9" customHeight="1" x14ac:dyDescent="0.25">
      <c r="A10" s="162" t="s">
        <v>8</v>
      </c>
      <c r="B10" s="371">
        <v>-1.6897744130925929E-3</v>
      </c>
      <c r="C10" s="372" t="s">
        <v>655</v>
      </c>
      <c r="D10" s="277"/>
      <c r="E10" s="225"/>
      <c r="F10" s="225"/>
      <c r="G10" s="292"/>
      <c r="H10" s="292"/>
      <c r="I10" s="225">
        <f t="shared" si="0"/>
        <v>0</v>
      </c>
      <c r="K10" s="347"/>
      <c r="L10" s="347"/>
      <c r="M10" s="347"/>
      <c r="N10" s="347"/>
      <c r="O10" s="347"/>
      <c r="P10" s="347"/>
      <c r="Q10" s="347"/>
      <c r="R10" s="347"/>
    </row>
    <row r="11" spans="1:18" ht="21.9" customHeight="1" x14ac:dyDescent="0.25">
      <c r="A11" s="162" t="s">
        <v>9</v>
      </c>
      <c r="B11" s="371">
        <v>-1.803427529488888E-2</v>
      </c>
      <c r="C11" s="372" t="s">
        <v>659</v>
      </c>
      <c r="D11" s="277">
        <v>6.3321394292999197E-2</v>
      </c>
      <c r="E11" s="225">
        <v>43658.605541535042</v>
      </c>
      <c r="F11" s="225">
        <v>275790.55091250216</v>
      </c>
      <c r="G11" s="292">
        <v>0</v>
      </c>
      <c r="H11" s="292">
        <v>0</v>
      </c>
      <c r="I11" s="225">
        <f t="shared" si="0"/>
        <v>43658.605541535042</v>
      </c>
      <c r="K11" s="347"/>
      <c r="L11" s="347"/>
      <c r="M11" s="347"/>
      <c r="N11" s="347"/>
      <c r="O11" s="347"/>
      <c r="P11" s="347"/>
      <c r="Q11" s="347"/>
      <c r="R11" s="347"/>
    </row>
    <row r="12" spans="1:18" ht="21.9" customHeight="1" x14ac:dyDescent="0.25">
      <c r="A12" s="162" t="s">
        <v>10</v>
      </c>
      <c r="B12" s="371">
        <v>-1.0957163436710049E-2</v>
      </c>
      <c r="C12" s="372" t="s">
        <v>659</v>
      </c>
      <c r="D12" s="277">
        <v>3.5237422746112253E-2</v>
      </c>
      <c r="E12" s="225">
        <v>24295.370579717579</v>
      </c>
      <c r="F12" s="225">
        <v>275790.55091250216</v>
      </c>
      <c r="G12" s="292">
        <v>0</v>
      </c>
      <c r="H12" s="292">
        <v>0</v>
      </c>
      <c r="I12" s="225">
        <f t="shared" si="0"/>
        <v>24295.370579717579</v>
      </c>
      <c r="K12" s="347"/>
      <c r="L12" s="347"/>
      <c r="M12" s="347"/>
      <c r="N12" s="347"/>
      <c r="O12" s="347"/>
      <c r="P12" s="347"/>
      <c r="Q12" s="347"/>
      <c r="R12" s="347"/>
    </row>
    <row r="13" spans="1:18" ht="21.9" customHeight="1" x14ac:dyDescent="0.25">
      <c r="A13" s="162" t="s">
        <v>11</v>
      </c>
      <c r="B13" s="371">
        <v>-1.0056363282988867E-2</v>
      </c>
      <c r="C13" s="372" t="s">
        <v>659</v>
      </c>
      <c r="D13" s="277">
        <v>1.9100183653721181E-2</v>
      </c>
      <c r="E13" s="225">
        <v>13169.125430974331</v>
      </c>
      <c r="F13" s="225">
        <v>275790.55091250216</v>
      </c>
      <c r="G13" s="292">
        <v>0</v>
      </c>
      <c r="H13" s="292">
        <v>0</v>
      </c>
      <c r="I13" s="225">
        <f t="shared" si="0"/>
        <v>13169.125430974331</v>
      </c>
      <c r="K13" s="347"/>
      <c r="L13" s="347"/>
      <c r="M13" s="347"/>
      <c r="N13" s="347"/>
      <c r="O13" s="347"/>
      <c r="P13" s="347"/>
      <c r="Q13" s="347"/>
      <c r="R13" s="347"/>
    </row>
    <row r="14" spans="1:18" ht="21.9" customHeight="1" x14ac:dyDescent="0.25">
      <c r="A14" s="162" t="s">
        <v>12</v>
      </c>
      <c r="B14" s="371">
        <v>-1.3437249883762048E-3</v>
      </c>
      <c r="C14" s="372" t="s">
        <v>655</v>
      </c>
      <c r="D14" s="277"/>
      <c r="E14" s="225"/>
      <c r="F14" s="225"/>
      <c r="G14" s="292"/>
      <c r="H14" s="292"/>
      <c r="I14" s="225">
        <f t="shared" si="0"/>
        <v>0</v>
      </c>
      <c r="K14" s="347"/>
      <c r="L14" s="347"/>
      <c r="M14" s="347"/>
      <c r="N14" s="347"/>
      <c r="O14" s="347"/>
      <c r="P14" s="347"/>
      <c r="Q14" s="347"/>
      <c r="R14" s="347"/>
    </row>
    <row r="15" spans="1:18" ht="21.9" customHeight="1" x14ac:dyDescent="0.25">
      <c r="A15" s="162" t="s">
        <v>13</v>
      </c>
      <c r="B15" s="371">
        <v>-8.9665132419711746E-3</v>
      </c>
      <c r="C15" s="372" t="s">
        <v>659</v>
      </c>
      <c r="D15" s="277">
        <v>0.29990241508566334</v>
      </c>
      <c r="E15" s="225">
        <v>206775.63069116246</v>
      </c>
      <c r="F15" s="225">
        <v>275790.55091250216</v>
      </c>
      <c r="G15" s="292">
        <v>0</v>
      </c>
      <c r="H15" s="292">
        <v>0</v>
      </c>
      <c r="I15" s="225">
        <f t="shared" si="0"/>
        <v>206775.63069116246</v>
      </c>
      <c r="K15" s="347"/>
      <c r="L15" s="347"/>
      <c r="M15" s="347"/>
      <c r="N15" s="347"/>
      <c r="O15" s="347"/>
      <c r="P15" s="347"/>
      <c r="Q15" s="347"/>
      <c r="R15" s="347"/>
    </row>
    <row r="16" spans="1:18" ht="21.9" customHeight="1" x14ac:dyDescent="0.25">
      <c r="A16" s="162" t="s">
        <v>14</v>
      </c>
      <c r="B16" s="371">
        <v>-1.2692161145629433E-2</v>
      </c>
      <c r="C16" s="372" t="s">
        <v>659</v>
      </c>
      <c r="D16" s="277">
        <v>7.9298302842002358E-2</v>
      </c>
      <c r="E16" s="225">
        <v>54674.306568055661</v>
      </c>
      <c r="F16" s="225">
        <v>275790.55091250216</v>
      </c>
      <c r="G16" s="292">
        <v>0</v>
      </c>
      <c r="H16" s="292">
        <v>0</v>
      </c>
      <c r="I16" s="225">
        <f t="shared" si="0"/>
        <v>54674.306568055661</v>
      </c>
      <c r="K16" s="347"/>
      <c r="L16" s="347"/>
      <c r="M16" s="347"/>
      <c r="N16" s="347"/>
      <c r="O16" s="347"/>
      <c r="P16" s="347"/>
      <c r="Q16" s="347"/>
      <c r="R16" s="347"/>
    </row>
    <row r="17" spans="1:18" ht="21.9" customHeight="1" x14ac:dyDescent="0.25">
      <c r="A17" s="162" t="s">
        <v>15</v>
      </c>
      <c r="B17" s="371">
        <v>-1.7790726595789175E-2</v>
      </c>
      <c r="C17" s="372" t="s">
        <v>659</v>
      </c>
      <c r="D17" s="277">
        <v>0.1239989800649738</v>
      </c>
      <c r="E17" s="225">
        <v>85494.367561768726</v>
      </c>
      <c r="F17" s="225">
        <v>275790.55091250216</v>
      </c>
      <c r="G17" s="292">
        <v>0</v>
      </c>
      <c r="H17" s="292">
        <v>0</v>
      </c>
      <c r="I17" s="225">
        <f t="shared" si="0"/>
        <v>85494.367561768726</v>
      </c>
      <c r="K17" s="347"/>
      <c r="L17" s="347"/>
      <c r="M17" s="347"/>
      <c r="N17" s="347"/>
      <c r="O17" s="347"/>
      <c r="P17" s="347"/>
      <c r="Q17" s="347"/>
      <c r="R17" s="347"/>
    </row>
    <row r="18" spans="1:18" ht="21.9" customHeight="1" x14ac:dyDescent="0.25">
      <c r="A18" s="162" t="s">
        <v>16</v>
      </c>
      <c r="B18" s="371">
        <v>-1.3735173875139006E-3</v>
      </c>
      <c r="C18" s="372" t="s">
        <v>655</v>
      </c>
      <c r="D18" s="277"/>
      <c r="E18" s="225"/>
      <c r="F18" s="225"/>
      <c r="G18" s="292"/>
      <c r="H18" s="292"/>
      <c r="I18" s="225">
        <f t="shared" si="0"/>
        <v>0</v>
      </c>
      <c r="K18" s="347"/>
      <c r="L18" s="347"/>
      <c r="M18" s="347"/>
      <c r="N18" s="347"/>
      <c r="O18" s="347"/>
      <c r="P18" s="347"/>
      <c r="Q18" s="347"/>
      <c r="R18" s="347"/>
    </row>
    <row r="19" spans="1:18" ht="21.9" customHeight="1" x14ac:dyDescent="0.25">
      <c r="A19" s="162" t="s">
        <v>17</v>
      </c>
      <c r="B19" s="371">
        <v>-1.0779970026336128E-2</v>
      </c>
      <c r="C19" s="372" t="s">
        <v>659</v>
      </c>
      <c r="D19" s="277">
        <v>6.582596205800767E-2</v>
      </c>
      <c r="E19" s="225">
        <v>45385.445850808494</v>
      </c>
      <c r="F19" s="225">
        <v>275790.55091250216</v>
      </c>
      <c r="G19" s="292">
        <v>0</v>
      </c>
      <c r="H19" s="292">
        <v>0</v>
      </c>
      <c r="I19" s="225">
        <f t="shared" si="0"/>
        <v>45385.445850808494</v>
      </c>
      <c r="K19" s="347"/>
      <c r="L19" s="347"/>
      <c r="M19" s="347"/>
      <c r="N19" s="347"/>
      <c r="O19" s="347"/>
      <c r="P19" s="347"/>
      <c r="Q19" s="347"/>
      <c r="R19" s="347"/>
    </row>
    <row r="20" spans="1:18" ht="21.9" customHeight="1" x14ac:dyDescent="0.25">
      <c r="A20" s="162" t="s">
        <v>18</v>
      </c>
      <c r="B20" s="371"/>
      <c r="C20" s="372"/>
      <c r="D20" s="277"/>
      <c r="E20" s="225"/>
      <c r="F20" s="225"/>
      <c r="G20" s="292"/>
      <c r="H20" s="292"/>
      <c r="I20" s="225"/>
      <c r="K20" s="347"/>
      <c r="L20" s="347"/>
      <c r="M20" s="347"/>
      <c r="N20" s="347"/>
      <c r="O20" s="347"/>
      <c r="P20" s="347"/>
      <c r="Q20" s="347"/>
      <c r="R20" s="347"/>
    </row>
    <row r="21" spans="1:18" ht="21.9" customHeight="1" x14ac:dyDescent="0.25">
      <c r="A21" s="162" t="s">
        <v>19</v>
      </c>
      <c r="B21" s="371"/>
      <c r="C21" s="372"/>
      <c r="D21" s="277"/>
      <c r="E21" s="225"/>
      <c r="F21" s="225"/>
      <c r="G21" s="292"/>
      <c r="H21" s="292"/>
      <c r="I21" s="225"/>
      <c r="K21" s="347"/>
      <c r="L21" s="347"/>
      <c r="M21" s="347"/>
      <c r="N21" s="347"/>
      <c r="O21" s="347"/>
      <c r="P21" s="347"/>
      <c r="Q21" s="347"/>
      <c r="R21" s="347"/>
    </row>
    <row r="22" spans="1:18" ht="21.9" customHeight="1" x14ac:dyDescent="0.25">
      <c r="A22" s="162" t="s">
        <v>20</v>
      </c>
      <c r="B22" s="371">
        <v>-1.8947887397335994E-2</v>
      </c>
      <c r="C22" s="372" t="s">
        <v>659</v>
      </c>
      <c r="D22" s="277">
        <v>0.14877954042604219</v>
      </c>
      <c r="E22" s="225">
        <v>102579.97854651764</v>
      </c>
      <c r="F22" s="225">
        <v>275790.55091250216</v>
      </c>
      <c r="G22" s="292">
        <v>0</v>
      </c>
      <c r="H22" s="292">
        <v>0</v>
      </c>
      <c r="I22" s="225">
        <f t="shared" si="0"/>
        <v>102579.97854651764</v>
      </c>
      <c r="K22" s="347"/>
      <c r="L22" s="347"/>
      <c r="M22" s="347"/>
      <c r="N22" s="347"/>
      <c r="O22" s="347"/>
      <c r="P22" s="347"/>
      <c r="Q22" s="347"/>
      <c r="R22" s="347"/>
    </row>
    <row r="23" spans="1:18" ht="21.9" customHeight="1" x14ac:dyDescent="0.25">
      <c r="A23" s="413" t="s">
        <v>69</v>
      </c>
      <c r="B23" s="373"/>
      <c r="C23" s="297"/>
      <c r="D23" s="279">
        <v>1.0000000000000002</v>
      </c>
      <c r="E23" s="227">
        <f>SUM(E8:E22)</f>
        <v>689476.37728125532</v>
      </c>
      <c r="F23" s="209"/>
      <c r="G23" s="374">
        <f t="shared" ref="G23:H23" si="1">SUM(G8:G22)</f>
        <v>0</v>
      </c>
      <c r="H23" s="374">
        <f t="shared" si="1"/>
        <v>0</v>
      </c>
      <c r="I23" s="209">
        <f>SUM(I8:I22)</f>
        <v>689476.37728125532</v>
      </c>
      <c r="K23" s="347"/>
      <c r="L23" s="347"/>
      <c r="M23" s="347"/>
      <c r="N23" s="347"/>
      <c r="O23" s="347"/>
      <c r="P23" s="347"/>
      <c r="Q23" s="347"/>
      <c r="R23" s="347"/>
    </row>
    <row r="24" spans="1:18" ht="21.9" customHeight="1" x14ac:dyDescent="0.25">
      <c r="A24" s="421" t="s">
        <v>243</v>
      </c>
      <c r="B24" s="298">
        <v>-4.9303558564047778E-3</v>
      </c>
      <c r="C24" s="294"/>
      <c r="D24" s="295"/>
      <c r="E24" s="295"/>
      <c r="F24" s="295"/>
      <c r="G24" s="295"/>
      <c r="H24" s="295"/>
      <c r="I24" s="296"/>
      <c r="K24" s="347"/>
      <c r="L24" s="347"/>
      <c r="M24" s="347"/>
      <c r="N24" s="347"/>
      <c r="O24" s="347"/>
      <c r="P24" s="347"/>
      <c r="Q24" s="347"/>
      <c r="R24" s="347"/>
    </row>
    <row r="25" spans="1:18" ht="21.9" customHeight="1" x14ac:dyDescent="0.25">
      <c r="A25" s="413" t="s">
        <v>244</v>
      </c>
      <c r="B25" s="293">
        <v>-2.4651779282023889E-3</v>
      </c>
      <c r="C25" s="297"/>
      <c r="D25" s="209"/>
      <c r="E25" s="209"/>
      <c r="F25" s="299"/>
      <c r="G25" s="209"/>
      <c r="H25" s="209"/>
      <c r="I25" s="227"/>
      <c r="K25" s="347"/>
      <c r="L25" s="347"/>
      <c r="M25" s="347"/>
      <c r="N25" s="347"/>
      <c r="O25" s="347"/>
      <c r="P25" s="347"/>
      <c r="Q25" s="347"/>
      <c r="R25" s="347"/>
    </row>
    <row r="27" spans="1:18" ht="26.4" customHeight="1" x14ac:dyDescent="0.25"/>
  </sheetData>
  <sheetProtection algorithmName="SHA-512" hashValue="5k17sZXY01Er4CM1CEXEuuxFp/m5wMCWy74miMrVKEVt9+mQRQameQi/cNUYcZ0xLrWU5oBGMd0DJqpPjwQc7Q==" saltValue="s94csVSOPOx92x92RPjQsg==" spinCount="100000" sheet="1" objects="1" scenarios="1"/>
  <mergeCells count="1">
    <mergeCell ref="A1:G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77" orientation="landscape" r:id="rId1"/>
  <ignoredErrors>
    <ignoredError sqref="D7:I7" numberStoredAsText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4" width="32.77734375" customWidth="1"/>
    <col min="5" max="5" width="16" customWidth="1"/>
    <col min="6" max="6" width="16.44140625" customWidth="1"/>
    <col min="7" max="7" width="14" customWidth="1"/>
    <col min="8" max="8" width="15.88671875" customWidth="1"/>
    <col min="9" max="9" width="16.5546875" customWidth="1"/>
    <col min="10" max="10" width="11.109375" customWidth="1"/>
  </cols>
  <sheetData>
    <row r="1" spans="1:9" ht="20.25" customHeight="1" x14ac:dyDescent="0.25">
      <c r="A1" s="510" t="s">
        <v>395</v>
      </c>
      <c r="B1" s="510"/>
      <c r="C1" s="510"/>
      <c r="D1" s="510"/>
    </row>
    <row r="2" spans="1:9" ht="30.6" customHeight="1" x14ac:dyDescent="0.25">
      <c r="A2" s="510"/>
      <c r="B2" s="510"/>
      <c r="C2" s="510"/>
      <c r="D2" s="510"/>
    </row>
    <row r="3" spans="1:9" ht="3.9" customHeight="1" x14ac:dyDescent="0.4">
      <c r="A3" s="165"/>
      <c r="B3" s="165"/>
      <c r="C3" s="165"/>
      <c r="D3" s="102"/>
    </row>
    <row r="4" spans="1:9" ht="15.9" customHeight="1" x14ac:dyDescent="0.25">
      <c r="A4" s="157" t="s">
        <v>429</v>
      </c>
      <c r="B4" s="157"/>
      <c r="C4" s="157"/>
      <c r="D4" s="157"/>
      <c r="E4" s="116"/>
      <c r="F4" s="116"/>
      <c r="G4" s="116"/>
      <c r="H4" s="202"/>
      <c r="I4" s="202"/>
    </row>
    <row r="5" spans="1:9" ht="15.9" customHeight="1" x14ac:dyDescent="0.25">
      <c r="A5" s="223" t="s">
        <v>2</v>
      </c>
      <c r="B5" s="223"/>
      <c r="C5" s="223"/>
      <c r="D5" s="223"/>
      <c r="E5" s="116"/>
      <c r="F5" s="116"/>
      <c r="G5" s="116"/>
      <c r="H5" s="224"/>
      <c r="I5" s="224"/>
    </row>
    <row r="6" spans="1:9" s="109" customFormat="1" ht="60" customHeight="1" thickBot="1" x14ac:dyDescent="0.35">
      <c r="A6" s="247" t="s">
        <v>3</v>
      </c>
      <c r="B6" s="247" t="s">
        <v>263</v>
      </c>
      <c r="C6" s="247" t="s">
        <v>264</v>
      </c>
      <c r="D6" s="247" t="s">
        <v>265</v>
      </c>
      <c r="E6" s="39"/>
      <c r="I6" s="248"/>
    </row>
    <row r="7" spans="1:9" s="109" customFormat="1" ht="17.100000000000001" customHeight="1" x14ac:dyDescent="0.3">
      <c r="A7" s="257"/>
      <c r="B7" s="249" t="s">
        <v>266</v>
      </c>
      <c r="C7" s="249" t="s">
        <v>267</v>
      </c>
      <c r="D7" s="249" t="s">
        <v>268</v>
      </c>
      <c r="E7" s="116"/>
      <c r="I7" s="260"/>
    </row>
    <row r="8" spans="1:9" ht="21" customHeight="1" x14ac:dyDescent="0.3">
      <c r="A8" s="162" t="s">
        <v>6</v>
      </c>
      <c r="B8" s="137">
        <v>0</v>
      </c>
      <c r="C8" s="137">
        <v>0</v>
      </c>
      <c r="D8" s="137">
        <f>B8+C8</f>
        <v>0</v>
      </c>
      <c r="E8" s="15"/>
      <c r="F8" s="115"/>
      <c r="G8" s="115"/>
      <c r="H8" s="115"/>
      <c r="I8" s="131"/>
    </row>
    <row r="9" spans="1:9" ht="21" customHeight="1" x14ac:dyDescent="0.3">
      <c r="A9" s="162" t="s">
        <v>7</v>
      </c>
      <c r="B9" s="137">
        <v>123592.53713373668</v>
      </c>
      <c r="C9" s="137">
        <v>113443.54651071536</v>
      </c>
      <c r="D9" s="137">
        <f t="shared" ref="D9:D22" si="0">B9+C9</f>
        <v>237036.08364445204</v>
      </c>
      <c r="E9" s="15"/>
      <c r="F9" s="115"/>
      <c r="G9" s="115"/>
      <c r="H9" s="115"/>
      <c r="I9" s="39"/>
    </row>
    <row r="10" spans="1:9" ht="21" customHeight="1" x14ac:dyDescent="0.3">
      <c r="A10" s="162" t="s">
        <v>8</v>
      </c>
      <c r="B10" s="137">
        <v>451140.6742882586</v>
      </c>
      <c r="C10" s="137">
        <v>0</v>
      </c>
      <c r="D10" s="137">
        <f t="shared" si="0"/>
        <v>451140.6742882586</v>
      </c>
      <c r="E10" s="15"/>
      <c r="F10" s="115"/>
      <c r="G10" s="115"/>
      <c r="H10" s="115"/>
      <c r="I10" s="39"/>
    </row>
    <row r="11" spans="1:9" ht="21" customHeight="1" x14ac:dyDescent="0.3">
      <c r="A11" s="162" t="s">
        <v>9</v>
      </c>
      <c r="B11" s="137">
        <v>48639.574405219282</v>
      </c>
      <c r="C11" s="137">
        <v>43658.605541535042</v>
      </c>
      <c r="D11" s="137">
        <f t="shared" si="0"/>
        <v>92298.179946754331</v>
      </c>
      <c r="E11" s="15"/>
      <c r="F11" s="115"/>
      <c r="G11" s="115"/>
      <c r="H11" s="115"/>
      <c r="I11" s="39"/>
    </row>
    <row r="12" spans="1:9" ht="21" customHeight="1" x14ac:dyDescent="0.3">
      <c r="A12" s="162" t="s">
        <v>10</v>
      </c>
      <c r="B12" s="137">
        <v>26021.553667577504</v>
      </c>
      <c r="C12" s="137">
        <v>24295.370579717579</v>
      </c>
      <c r="D12" s="137">
        <f t="shared" si="0"/>
        <v>50316.924247295086</v>
      </c>
      <c r="E12" s="15"/>
      <c r="F12" s="115"/>
      <c r="G12" s="115"/>
      <c r="H12" s="115"/>
      <c r="I12" s="39"/>
    </row>
    <row r="13" spans="1:9" ht="21" customHeight="1" x14ac:dyDescent="0.3">
      <c r="A13" s="162" t="s">
        <v>11</v>
      </c>
      <c r="B13" s="137">
        <v>10963.322824286428</v>
      </c>
      <c r="C13" s="137">
        <v>13169.125430974331</v>
      </c>
      <c r="D13" s="137">
        <f t="shared" si="0"/>
        <v>24132.448255260759</v>
      </c>
      <c r="E13" s="15"/>
      <c r="F13" s="115"/>
      <c r="G13" s="115"/>
      <c r="H13" s="115"/>
      <c r="I13" s="39"/>
    </row>
    <row r="14" spans="1:9" ht="21" customHeight="1" x14ac:dyDescent="0.3">
      <c r="A14" s="162" t="s">
        <v>12</v>
      </c>
      <c r="B14" s="137">
        <v>71869.083079213131</v>
      </c>
      <c r="C14" s="137">
        <v>0</v>
      </c>
      <c r="D14" s="137">
        <f t="shared" si="0"/>
        <v>71869.083079213131</v>
      </c>
      <c r="E14" s="15"/>
      <c r="F14" s="115"/>
      <c r="G14" s="115"/>
      <c r="H14" s="115"/>
      <c r="I14" s="39"/>
    </row>
    <row r="15" spans="1:9" ht="21" customHeight="1" x14ac:dyDescent="0.3">
      <c r="A15" s="162" t="s">
        <v>13</v>
      </c>
      <c r="B15" s="137">
        <v>227649.16299021349</v>
      </c>
      <c r="C15" s="137">
        <v>206775.63069116246</v>
      </c>
      <c r="D15" s="137">
        <f t="shared" si="0"/>
        <v>434424.79368137592</v>
      </c>
      <c r="E15" s="15"/>
      <c r="F15" s="115"/>
      <c r="G15" s="115"/>
      <c r="H15" s="115"/>
      <c r="I15" s="39"/>
    </row>
    <row r="16" spans="1:9" ht="21" customHeight="1" x14ac:dyDescent="0.3">
      <c r="A16" s="162" t="s">
        <v>14</v>
      </c>
      <c r="B16" s="137">
        <v>44088.524789089199</v>
      </c>
      <c r="C16" s="137">
        <v>54674.306568055661</v>
      </c>
      <c r="D16" s="137">
        <f t="shared" si="0"/>
        <v>98762.831357144867</v>
      </c>
      <c r="E16" s="28"/>
      <c r="F16" s="115"/>
      <c r="G16" s="115"/>
      <c r="H16" s="115"/>
    </row>
    <row r="17" spans="1:8" ht="21" customHeight="1" x14ac:dyDescent="0.3">
      <c r="A17" s="162" t="s">
        <v>15</v>
      </c>
      <c r="B17" s="137">
        <v>106021.62263028939</v>
      </c>
      <c r="C17" s="137">
        <v>85494.367561768726</v>
      </c>
      <c r="D17" s="137">
        <f t="shared" si="0"/>
        <v>191515.99019205812</v>
      </c>
      <c r="F17" s="115"/>
      <c r="G17" s="115"/>
      <c r="H17" s="115"/>
    </row>
    <row r="18" spans="1:8" ht="21" customHeight="1" x14ac:dyDescent="0.3">
      <c r="A18" s="162" t="s">
        <v>16</v>
      </c>
      <c r="B18" s="137">
        <v>102115.33161575928</v>
      </c>
      <c r="C18" s="137">
        <v>0</v>
      </c>
      <c r="D18" s="137">
        <f t="shared" si="0"/>
        <v>102115.33161575928</v>
      </c>
      <c r="F18" s="115"/>
      <c r="G18" s="115"/>
      <c r="H18" s="115"/>
    </row>
    <row r="19" spans="1:8" ht="21" customHeight="1" x14ac:dyDescent="0.3">
      <c r="A19" s="162" t="s">
        <v>17</v>
      </c>
      <c r="B19" s="137">
        <v>62152.025655649384</v>
      </c>
      <c r="C19" s="137">
        <v>45385.445850808494</v>
      </c>
      <c r="D19" s="137">
        <f t="shared" si="0"/>
        <v>107537.47150645788</v>
      </c>
      <c r="F19" s="115"/>
      <c r="G19" s="115"/>
      <c r="H19" s="115"/>
    </row>
    <row r="20" spans="1:8" ht="21" customHeight="1" x14ac:dyDescent="0.3">
      <c r="A20" s="162" t="s">
        <v>18</v>
      </c>
      <c r="B20" s="137">
        <v>0</v>
      </c>
      <c r="C20" s="137">
        <v>0</v>
      </c>
      <c r="D20" s="137">
        <f t="shared" si="0"/>
        <v>0</v>
      </c>
      <c r="F20" s="115"/>
      <c r="G20" s="115"/>
      <c r="H20" s="115"/>
    </row>
    <row r="21" spans="1:8" ht="21" customHeight="1" x14ac:dyDescent="0.3">
      <c r="A21" s="162" t="s">
        <v>19</v>
      </c>
      <c r="B21" s="137">
        <v>0</v>
      </c>
      <c r="C21" s="137">
        <v>0</v>
      </c>
      <c r="D21" s="137">
        <f t="shared" si="0"/>
        <v>0</v>
      </c>
      <c r="F21" s="115"/>
      <c r="G21" s="115"/>
      <c r="H21" s="115"/>
    </row>
    <row r="22" spans="1:8" ht="21" customHeight="1" x14ac:dyDescent="0.3">
      <c r="A22" s="162" t="s">
        <v>20</v>
      </c>
      <c r="B22" s="137">
        <v>104699.34148321775</v>
      </c>
      <c r="C22" s="137">
        <v>102579.97854651764</v>
      </c>
      <c r="D22" s="137">
        <f t="shared" si="0"/>
        <v>207279.32002973539</v>
      </c>
      <c r="F22" s="115"/>
      <c r="G22" s="115"/>
      <c r="H22" s="115"/>
    </row>
    <row r="23" spans="1:8" ht="21" customHeight="1" x14ac:dyDescent="0.3">
      <c r="A23" s="163" t="s">
        <v>82</v>
      </c>
      <c r="B23" s="300">
        <f>SUM(B8:B22)</f>
        <v>1378952.7545625099</v>
      </c>
      <c r="C23" s="300">
        <f t="shared" ref="C23:D23" si="1">SUM(C8:C22)</f>
        <v>689476.37728125532</v>
      </c>
      <c r="D23" s="300">
        <f t="shared" si="1"/>
        <v>2068429.1318437653</v>
      </c>
      <c r="F23" s="115"/>
      <c r="G23" s="115"/>
      <c r="H23" s="115"/>
    </row>
    <row r="24" spans="1:8" ht="21" customHeight="1" x14ac:dyDescent="0.3">
      <c r="A24" s="162" t="s">
        <v>135</v>
      </c>
      <c r="B24" s="137">
        <v>0</v>
      </c>
      <c r="C24" s="137">
        <v>0</v>
      </c>
      <c r="D24" s="137">
        <v>9049.3799999999992</v>
      </c>
      <c r="F24" s="115"/>
      <c r="G24" s="115"/>
      <c r="H24" s="115"/>
    </row>
    <row r="25" spans="1:8" ht="21" customHeight="1" x14ac:dyDescent="0.3">
      <c r="A25" s="162" t="s">
        <v>134</v>
      </c>
      <c r="B25" s="137">
        <v>0</v>
      </c>
      <c r="C25" s="137">
        <v>0</v>
      </c>
      <c r="D25" s="137">
        <v>10083.59</v>
      </c>
      <c r="F25" s="115"/>
      <c r="G25" s="115"/>
      <c r="H25" s="115"/>
    </row>
    <row r="26" spans="1:8" ht="21" customHeight="1" x14ac:dyDescent="0.3">
      <c r="A26" s="163" t="s">
        <v>83</v>
      </c>
      <c r="B26" s="300">
        <f>SUM(B24:B25)</f>
        <v>0</v>
      </c>
      <c r="C26" s="300">
        <f t="shared" ref="C26:D26" si="2">SUM(C24:C25)</f>
        <v>0</v>
      </c>
      <c r="D26" s="300">
        <f t="shared" si="2"/>
        <v>19132.97</v>
      </c>
      <c r="F26" s="115"/>
      <c r="G26" s="115"/>
      <c r="H26" s="115"/>
    </row>
    <row r="27" spans="1:8" ht="21" customHeight="1" x14ac:dyDescent="0.3">
      <c r="A27" s="163" t="s">
        <v>69</v>
      </c>
      <c r="B27" s="300">
        <f>B23+B26</f>
        <v>1378952.7545625099</v>
      </c>
      <c r="C27" s="300">
        <f t="shared" ref="C27:D27" si="3">C23+C26</f>
        <v>689476.37728125532</v>
      </c>
      <c r="D27" s="300">
        <f t="shared" si="3"/>
        <v>2087562.1018437652</v>
      </c>
      <c r="F27" s="115"/>
      <c r="G27" s="115"/>
      <c r="H27" s="115"/>
    </row>
  </sheetData>
  <sheetProtection algorithmName="SHA-512" hashValue="X2xw5TWBpLOspuARpXI0jt6gxCOzeknHU/M5XSDCAJbzY+qaCVLI6UeyGx5CmILJfmEC8Ku92iFLP0GsxUhOhw==" saltValue="tvyRakbYpYmE+HW/5oCIkQ==" spinCount="100000" sheet="1" objects="1" scenarios="1"/>
  <mergeCells count="1">
    <mergeCell ref="A1:D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2" orientation="landscape" r:id="rId1"/>
  <ignoredErrors>
    <ignoredError sqref="D23" formula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zoomScaleNormal="100" workbookViewId="0">
      <pane ySplit="8" topLeftCell="A9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26.6640625" style="117" customWidth="1"/>
    <col min="2" max="5" width="28.33203125" style="117" customWidth="1"/>
    <col min="6" max="6" width="17" style="117" customWidth="1"/>
    <col min="7" max="7" width="12.33203125" style="117" customWidth="1"/>
    <col min="8" max="9" width="16.5546875" style="117" customWidth="1"/>
    <col min="10" max="10" width="13.88671875" style="117" customWidth="1"/>
    <col min="11" max="11" width="14.5546875" style="117" customWidth="1"/>
    <col min="12" max="12" width="13.44140625" style="117" bestFit="1" customWidth="1"/>
    <col min="13" max="13" width="12.44140625" style="117" bestFit="1" customWidth="1"/>
    <col min="14" max="14" width="12.109375" style="117" bestFit="1" customWidth="1"/>
    <col min="15" max="15" width="11.44140625" style="117"/>
    <col min="16" max="16" width="15.44140625" style="117" customWidth="1"/>
    <col min="17" max="17" width="16.109375" style="117" bestFit="1" customWidth="1"/>
    <col min="18" max="18" width="13.88671875" style="117" customWidth="1"/>
    <col min="19" max="28" width="11.44140625" style="117"/>
    <col min="29" max="29" width="14.5546875" style="117" customWidth="1"/>
    <col min="30" max="257" width="11.44140625" style="117"/>
    <col min="258" max="258" width="17.5546875" style="117" customWidth="1"/>
    <col min="259" max="259" width="20.44140625" style="117" customWidth="1"/>
    <col min="260" max="260" width="15.5546875" style="117" customWidth="1"/>
    <col min="261" max="261" width="18.109375" style="117" customWidth="1"/>
    <col min="262" max="262" width="15.5546875" style="117" customWidth="1"/>
    <col min="263" max="263" width="15" style="117" customWidth="1"/>
    <col min="264" max="264" width="18.5546875" style="117" customWidth="1"/>
    <col min="265" max="265" width="16.44140625" style="117" customWidth="1"/>
    <col min="266" max="266" width="13.5546875" style="117" bestFit="1" customWidth="1"/>
    <col min="267" max="267" width="14.5546875" style="117" customWidth="1"/>
    <col min="268" max="268" width="13.5546875" style="117" customWidth="1"/>
    <col min="269" max="269" width="11.44140625" style="117"/>
    <col min="270" max="270" width="12.109375" style="117" bestFit="1" customWidth="1"/>
    <col min="271" max="273" width="11.44140625" style="117"/>
    <col min="274" max="274" width="13.88671875" style="117" customWidth="1"/>
    <col min="275" max="284" width="11.44140625" style="117"/>
    <col min="285" max="285" width="14.5546875" style="117" customWidth="1"/>
    <col min="286" max="513" width="11.44140625" style="117"/>
    <col min="514" max="514" width="17.5546875" style="117" customWidth="1"/>
    <col min="515" max="515" width="20.44140625" style="117" customWidth="1"/>
    <col min="516" max="516" width="15.5546875" style="117" customWidth="1"/>
    <col min="517" max="517" width="18.109375" style="117" customWidth="1"/>
    <col min="518" max="518" width="15.5546875" style="117" customWidth="1"/>
    <col min="519" max="519" width="15" style="117" customWidth="1"/>
    <col min="520" max="520" width="18.5546875" style="117" customWidth="1"/>
    <col min="521" max="521" width="16.44140625" style="117" customWidth="1"/>
    <col min="522" max="522" width="13.5546875" style="117" bestFit="1" customWidth="1"/>
    <col min="523" max="523" width="14.5546875" style="117" customWidth="1"/>
    <col min="524" max="524" width="13.5546875" style="117" customWidth="1"/>
    <col min="525" max="525" width="11.44140625" style="117"/>
    <col min="526" max="526" width="12.109375" style="117" bestFit="1" customWidth="1"/>
    <col min="527" max="529" width="11.44140625" style="117"/>
    <col min="530" max="530" width="13.88671875" style="117" customWidth="1"/>
    <col min="531" max="540" width="11.44140625" style="117"/>
    <col min="541" max="541" width="14.5546875" style="117" customWidth="1"/>
    <col min="542" max="769" width="11.44140625" style="117"/>
    <col min="770" max="770" width="17.5546875" style="117" customWidth="1"/>
    <col min="771" max="771" width="20.44140625" style="117" customWidth="1"/>
    <col min="772" max="772" width="15.5546875" style="117" customWidth="1"/>
    <col min="773" max="773" width="18.109375" style="117" customWidth="1"/>
    <col min="774" max="774" width="15.5546875" style="117" customWidth="1"/>
    <col min="775" max="775" width="15" style="117" customWidth="1"/>
    <col min="776" max="776" width="18.5546875" style="117" customWidth="1"/>
    <col min="777" max="777" width="16.44140625" style="117" customWidth="1"/>
    <col min="778" max="778" width="13.5546875" style="117" bestFit="1" customWidth="1"/>
    <col min="779" max="779" width="14.5546875" style="117" customWidth="1"/>
    <col min="780" max="780" width="13.5546875" style="117" customWidth="1"/>
    <col min="781" max="781" width="11.44140625" style="117"/>
    <col min="782" max="782" width="12.109375" style="117" bestFit="1" customWidth="1"/>
    <col min="783" max="785" width="11.44140625" style="117"/>
    <col min="786" max="786" width="13.88671875" style="117" customWidth="1"/>
    <col min="787" max="796" width="11.44140625" style="117"/>
    <col min="797" max="797" width="14.5546875" style="117" customWidth="1"/>
    <col min="798" max="1025" width="11.44140625" style="117"/>
    <col min="1026" max="1026" width="17.5546875" style="117" customWidth="1"/>
    <col min="1027" max="1027" width="20.44140625" style="117" customWidth="1"/>
    <col min="1028" max="1028" width="15.5546875" style="117" customWidth="1"/>
    <col min="1029" max="1029" width="18.109375" style="117" customWidth="1"/>
    <col min="1030" max="1030" width="15.5546875" style="117" customWidth="1"/>
    <col min="1031" max="1031" width="15" style="117" customWidth="1"/>
    <col min="1032" max="1032" width="18.5546875" style="117" customWidth="1"/>
    <col min="1033" max="1033" width="16.44140625" style="117" customWidth="1"/>
    <col min="1034" max="1034" width="13.5546875" style="117" bestFit="1" customWidth="1"/>
    <col min="1035" max="1035" width="14.5546875" style="117" customWidth="1"/>
    <col min="1036" max="1036" width="13.5546875" style="117" customWidth="1"/>
    <col min="1037" max="1037" width="11.44140625" style="117"/>
    <col min="1038" max="1038" width="12.109375" style="117" bestFit="1" customWidth="1"/>
    <col min="1039" max="1041" width="11.44140625" style="117"/>
    <col min="1042" max="1042" width="13.88671875" style="117" customWidth="1"/>
    <col min="1043" max="1052" width="11.44140625" style="117"/>
    <col min="1053" max="1053" width="14.5546875" style="117" customWidth="1"/>
    <col min="1054" max="1281" width="11.44140625" style="117"/>
    <col min="1282" max="1282" width="17.5546875" style="117" customWidth="1"/>
    <col min="1283" max="1283" width="20.44140625" style="117" customWidth="1"/>
    <col min="1284" max="1284" width="15.5546875" style="117" customWidth="1"/>
    <col min="1285" max="1285" width="18.109375" style="117" customWidth="1"/>
    <col min="1286" max="1286" width="15.5546875" style="117" customWidth="1"/>
    <col min="1287" max="1287" width="15" style="117" customWidth="1"/>
    <col min="1288" max="1288" width="18.5546875" style="117" customWidth="1"/>
    <col min="1289" max="1289" width="16.44140625" style="117" customWidth="1"/>
    <col min="1290" max="1290" width="13.5546875" style="117" bestFit="1" customWidth="1"/>
    <col min="1291" max="1291" width="14.5546875" style="117" customWidth="1"/>
    <col min="1292" max="1292" width="13.5546875" style="117" customWidth="1"/>
    <col min="1293" max="1293" width="11.44140625" style="117"/>
    <col min="1294" max="1294" width="12.109375" style="117" bestFit="1" customWidth="1"/>
    <col min="1295" max="1297" width="11.44140625" style="117"/>
    <col min="1298" max="1298" width="13.88671875" style="117" customWidth="1"/>
    <col min="1299" max="1308" width="11.44140625" style="117"/>
    <col min="1309" max="1309" width="14.5546875" style="117" customWidth="1"/>
    <col min="1310" max="1537" width="11.44140625" style="117"/>
    <col min="1538" max="1538" width="17.5546875" style="117" customWidth="1"/>
    <col min="1539" max="1539" width="20.44140625" style="117" customWidth="1"/>
    <col min="1540" max="1540" width="15.5546875" style="117" customWidth="1"/>
    <col min="1541" max="1541" width="18.109375" style="117" customWidth="1"/>
    <col min="1542" max="1542" width="15.5546875" style="117" customWidth="1"/>
    <col min="1543" max="1543" width="15" style="117" customWidth="1"/>
    <col min="1544" max="1544" width="18.5546875" style="117" customWidth="1"/>
    <col min="1545" max="1545" width="16.44140625" style="117" customWidth="1"/>
    <col min="1546" max="1546" width="13.5546875" style="117" bestFit="1" customWidth="1"/>
    <col min="1547" max="1547" width="14.5546875" style="117" customWidth="1"/>
    <col min="1548" max="1548" width="13.5546875" style="117" customWidth="1"/>
    <col min="1549" max="1549" width="11.44140625" style="117"/>
    <col min="1550" max="1550" width="12.109375" style="117" bestFit="1" customWidth="1"/>
    <col min="1551" max="1553" width="11.44140625" style="117"/>
    <col min="1554" max="1554" width="13.88671875" style="117" customWidth="1"/>
    <col min="1555" max="1564" width="11.44140625" style="117"/>
    <col min="1565" max="1565" width="14.5546875" style="117" customWidth="1"/>
    <col min="1566" max="1793" width="11.44140625" style="117"/>
    <col min="1794" max="1794" width="17.5546875" style="117" customWidth="1"/>
    <col min="1795" max="1795" width="20.44140625" style="117" customWidth="1"/>
    <col min="1796" max="1796" width="15.5546875" style="117" customWidth="1"/>
    <col min="1797" max="1797" width="18.109375" style="117" customWidth="1"/>
    <col min="1798" max="1798" width="15.5546875" style="117" customWidth="1"/>
    <col min="1799" max="1799" width="15" style="117" customWidth="1"/>
    <col min="1800" max="1800" width="18.5546875" style="117" customWidth="1"/>
    <col min="1801" max="1801" width="16.44140625" style="117" customWidth="1"/>
    <col min="1802" max="1802" width="13.5546875" style="117" bestFit="1" customWidth="1"/>
    <col min="1803" max="1803" width="14.5546875" style="117" customWidth="1"/>
    <col min="1804" max="1804" width="13.5546875" style="117" customWidth="1"/>
    <col min="1805" max="1805" width="11.44140625" style="117"/>
    <col min="1806" max="1806" width="12.109375" style="117" bestFit="1" customWidth="1"/>
    <col min="1807" max="1809" width="11.44140625" style="117"/>
    <col min="1810" max="1810" width="13.88671875" style="117" customWidth="1"/>
    <col min="1811" max="1820" width="11.44140625" style="117"/>
    <col min="1821" max="1821" width="14.5546875" style="117" customWidth="1"/>
    <col min="1822" max="2049" width="11.44140625" style="117"/>
    <col min="2050" max="2050" width="17.5546875" style="117" customWidth="1"/>
    <col min="2051" max="2051" width="20.44140625" style="117" customWidth="1"/>
    <col min="2052" max="2052" width="15.5546875" style="117" customWidth="1"/>
    <col min="2053" max="2053" width="18.109375" style="117" customWidth="1"/>
    <col min="2054" max="2054" width="15.5546875" style="117" customWidth="1"/>
    <col min="2055" max="2055" width="15" style="117" customWidth="1"/>
    <col min="2056" max="2056" width="18.5546875" style="117" customWidth="1"/>
    <col min="2057" max="2057" width="16.44140625" style="117" customWidth="1"/>
    <col min="2058" max="2058" width="13.5546875" style="117" bestFit="1" customWidth="1"/>
    <col min="2059" max="2059" width="14.5546875" style="117" customWidth="1"/>
    <col min="2060" max="2060" width="13.5546875" style="117" customWidth="1"/>
    <col min="2061" max="2061" width="11.44140625" style="117"/>
    <col min="2062" max="2062" width="12.109375" style="117" bestFit="1" customWidth="1"/>
    <col min="2063" max="2065" width="11.44140625" style="117"/>
    <col min="2066" max="2066" width="13.88671875" style="117" customWidth="1"/>
    <col min="2067" max="2076" width="11.44140625" style="117"/>
    <col min="2077" max="2077" width="14.5546875" style="117" customWidth="1"/>
    <col min="2078" max="2305" width="11.44140625" style="117"/>
    <col min="2306" max="2306" width="17.5546875" style="117" customWidth="1"/>
    <col min="2307" max="2307" width="20.44140625" style="117" customWidth="1"/>
    <col min="2308" max="2308" width="15.5546875" style="117" customWidth="1"/>
    <col min="2309" max="2309" width="18.109375" style="117" customWidth="1"/>
    <col min="2310" max="2310" width="15.5546875" style="117" customWidth="1"/>
    <col min="2311" max="2311" width="15" style="117" customWidth="1"/>
    <col min="2312" max="2312" width="18.5546875" style="117" customWidth="1"/>
    <col min="2313" max="2313" width="16.44140625" style="117" customWidth="1"/>
    <col min="2314" max="2314" width="13.5546875" style="117" bestFit="1" customWidth="1"/>
    <col min="2315" max="2315" width="14.5546875" style="117" customWidth="1"/>
    <col min="2316" max="2316" width="13.5546875" style="117" customWidth="1"/>
    <col min="2317" max="2317" width="11.44140625" style="117"/>
    <col min="2318" max="2318" width="12.109375" style="117" bestFit="1" customWidth="1"/>
    <col min="2319" max="2321" width="11.44140625" style="117"/>
    <col min="2322" max="2322" width="13.88671875" style="117" customWidth="1"/>
    <col min="2323" max="2332" width="11.44140625" style="117"/>
    <col min="2333" max="2333" width="14.5546875" style="117" customWidth="1"/>
    <col min="2334" max="2561" width="11.44140625" style="117"/>
    <col min="2562" max="2562" width="17.5546875" style="117" customWidth="1"/>
    <col min="2563" max="2563" width="20.44140625" style="117" customWidth="1"/>
    <col min="2564" max="2564" width="15.5546875" style="117" customWidth="1"/>
    <col min="2565" max="2565" width="18.109375" style="117" customWidth="1"/>
    <col min="2566" max="2566" width="15.5546875" style="117" customWidth="1"/>
    <col min="2567" max="2567" width="15" style="117" customWidth="1"/>
    <col min="2568" max="2568" width="18.5546875" style="117" customWidth="1"/>
    <col min="2569" max="2569" width="16.44140625" style="117" customWidth="1"/>
    <col min="2570" max="2570" width="13.5546875" style="117" bestFit="1" customWidth="1"/>
    <col min="2571" max="2571" width="14.5546875" style="117" customWidth="1"/>
    <col min="2572" max="2572" width="13.5546875" style="117" customWidth="1"/>
    <col min="2573" max="2573" width="11.44140625" style="117"/>
    <col min="2574" max="2574" width="12.109375" style="117" bestFit="1" customWidth="1"/>
    <col min="2575" max="2577" width="11.44140625" style="117"/>
    <col min="2578" max="2578" width="13.88671875" style="117" customWidth="1"/>
    <col min="2579" max="2588" width="11.44140625" style="117"/>
    <col min="2589" max="2589" width="14.5546875" style="117" customWidth="1"/>
    <col min="2590" max="2817" width="11.44140625" style="117"/>
    <col min="2818" max="2818" width="17.5546875" style="117" customWidth="1"/>
    <col min="2819" max="2819" width="20.44140625" style="117" customWidth="1"/>
    <col min="2820" max="2820" width="15.5546875" style="117" customWidth="1"/>
    <col min="2821" max="2821" width="18.109375" style="117" customWidth="1"/>
    <col min="2822" max="2822" width="15.5546875" style="117" customWidth="1"/>
    <col min="2823" max="2823" width="15" style="117" customWidth="1"/>
    <col min="2824" max="2824" width="18.5546875" style="117" customWidth="1"/>
    <col min="2825" max="2825" width="16.44140625" style="117" customWidth="1"/>
    <col min="2826" max="2826" width="13.5546875" style="117" bestFit="1" customWidth="1"/>
    <col min="2827" max="2827" width="14.5546875" style="117" customWidth="1"/>
    <col min="2828" max="2828" width="13.5546875" style="117" customWidth="1"/>
    <col min="2829" max="2829" width="11.44140625" style="117"/>
    <col min="2830" max="2830" width="12.109375" style="117" bestFit="1" customWidth="1"/>
    <col min="2831" max="2833" width="11.44140625" style="117"/>
    <col min="2834" max="2834" width="13.88671875" style="117" customWidth="1"/>
    <col min="2835" max="2844" width="11.44140625" style="117"/>
    <col min="2845" max="2845" width="14.5546875" style="117" customWidth="1"/>
    <col min="2846" max="3073" width="11.44140625" style="117"/>
    <col min="3074" max="3074" width="17.5546875" style="117" customWidth="1"/>
    <col min="3075" max="3075" width="20.44140625" style="117" customWidth="1"/>
    <col min="3076" max="3076" width="15.5546875" style="117" customWidth="1"/>
    <col min="3077" max="3077" width="18.109375" style="117" customWidth="1"/>
    <col min="3078" max="3078" width="15.5546875" style="117" customWidth="1"/>
    <col min="3079" max="3079" width="15" style="117" customWidth="1"/>
    <col min="3080" max="3080" width="18.5546875" style="117" customWidth="1"/>
    <col min="3081" max="3081" width="16.44140625" style="117" customWidth="1"/>
    <col min="3082" max="3082" width="13.5546875" style="117" bestFit="1" customWidth="1"/>
    <col min="3083" max="3083" width="14.5546875" style="117" customWidth="1"/>
    <col min="3084" max="3084" width="13.5546875" style="117" customWidth="1"/>
    <col min="3085" max="3085" width="11.44140625" style="117"/>
    <col min="3086" max="3086" width="12.109375" style="117" bestFit="1" customWidth="1"/>
    <col min="3087" max="3089" width="11.44140625" style="117"/>
    <col min="3090" max="3090" width="13.88671875" style="117" customWidth="1"/>
    <col min="3091" max="3100" width="11.44140625" style="117"/>
    <col min="3101" max="3101" width="14.5546875" style="117" customWidth="1"/>
    <col min="3102" max="3329" width="11.44140625" style="117"/>
    <col min="3330" max="3330" width="17.5546875" style="117" customWidth="1"/>
    <col min="3331" max="3331" width="20.44140625" style="117" customWidth="1"/>
    <col min="3332" max="3332" width="15.5546875" style="117" customWidth="1"/>
    <col min="3333" max="3333" width="18.109375" style="117" customWidth="1"/>
    <col min="3334" max="3334" width="15.5546875" style="117" customWidth="1"/>
    <col min="3335" max="3335" width="15" style="117" customWidth="1"/>
    <col min="3336" max="3336" width="18.5546875" style="117" customWidth="1"/>
    <col min="3337" max="3337" width="16.44140625" style="117" customWidth="1"/>
    <col min="3338" max="3338" width="13.5546875" style="117" bestFit="1" customWidth="1"/>
    <col min="3339" max="3339" width="14.5546875" style="117" customWidth="1"/>
    <col min="3340" max="3340" width="13.5546875" style="117" customWidth="1"/>
    <col min="3341" max="3341" width="11.44140625" style="117"/>
    <col min="3342" max="3342" width="12.109375" style="117" bestFit="1" customWidth="1"/>
    <col min="3343" max="3345" width="11.44140625" style="117"/>
    <col min="3346" max="3346" width="13.88671875" style="117" customWidth="1"/>
    <col min="3347" max="3356" width="11.44140625" style="117"/>
    <col min="3357" max="3357" width="14.5546875" style="117" customWidth="1"/>
    <col min="3358" max="3585" width="11.44140625" style="117"/>
    <col min="3586" max="3586" width="17.5546875" style="117" customWidth="1"/>
    <col min="3587" max="3587" width="20.44140625" style="117" customWidth="1"/>
    <col min="3588" max="3588" width="15.5546875" style="117" customWidth="1"/>
    <col min="3589" max="3589" width="18.109375" style="117" customWidth="1"/>
    <col min="3590" max="3590" width="15.5546875" style="117" customWidth="1"/>
    <col min="3591" max="3591" width="15" style="117" customWidth="1"/>
    <col min="3592" max="3592" width="18.5546875" style="117" customWidth="1"/>
    <col min="3593" max="3593" width="16.44140625" style="117" customWidth="1"/>
    <col min="3594" max="3594" width="13.5546875" style="117" bestFit="1" customWidth="1"/>
    <col min="3595" max="3595" width="14.5546875" style="117" customWidth="1"/>
    <col min="3596" max="3596" width="13.5546875" style="117" customWidth="1"/>
    <col min="3597" max="3597" width="11.44140625" style="117"/>
    <col min="3598" max="3598" width="12.109375" style="117" bestFit="1" customWidth="1"/>
    <col min="3599" max="3601" width="11.44140625" style="117"/>
    <col min="3602" max="3602" width="13.88671875" style="117" customWidth="1"/>
    <col min="3603" max="3612" width="11.44140625" style="117"/>
    <col min="3613" max="3613" width="14.5546875" style="117" customWidth="1"/>
    <col min="3614" max="3841" width="11.44140625" style="117"/>
    <col min="3842" max="3842" width="17.5546875" style="117" customWidth="1"/>
    <col min="3843" max="3843" width="20.44140625" style="117" customWidth="1"/>
    <col min="3844" max="3844" width="15.5546875" style="117" customWidth="1"/>
    <col min="3845" max="3845" width="18.109375" style="117" customWidth="1"/>
    <col min="3846" max="3846" width="15.5546875" style="117" customWidth="1"/>
    <col min="3847" max="3847" width="15" style="117" customWidth="1"/>
    <col min="3848" max="3848" width="18.5546875" style="117" customWidth="1"/>
    <col min="3849" max="3849" width="16.44140625" style="117" customWidth="1"/>
    <col min="3850" max="3850" width="13.5546875" style="117" bestFit="1" customWidth="1"/>
    <col min="3851" max="3851" width="14.5546875" style="117" customWidth="1"/>
    <col min="3852" max="3852" width="13.5546875" style="117" customWidth="1"/>
    <col min="3853" max="3853" width="11.44140625" style="117"/>
    <col min="3854" max="3854" width="12.109375" style="117" bestFit="1" customWidth="1"/>
    <col min="3855" max="3857" width="11.44140625" style="117"/>
    <col min="3858" max="3858" width="13.88671875" style="117" customWidth="1"/>
    <col min="3859" max="3868" width="11.44140625" style="117"/>
    <col min="3869" max="3869" width="14.5546875" style="117" customWidth="1"/>
    <col min="3870" max="4097" width="11.44140625" style="117"/>
    <col min="4098" max="4098" width="17.5546875" style="117" customWidth="1"/>
    <col min="4099" max="4099" width="20.44140625" style="117" customWidth="1"/>
    <col min="4100" max="4100" width="15.5546875" style="117" customWidth="1"/>
    <col min="4101" max="4101" width="18.109375" style="117" customWidth="1"/>
    <col min="4102" max="4102" width="15.5546875" style="117" customWidth="1"/>
    <col min="4103" max="4103" width="15" style="117" customWidth="1"/>
    <col min="4104" max="4104" width="18.5546875" style="117" customWidth="1"/>
    <col min="4105" max="4105" width="16.44140625" style="117" customWidth="1"/>
    <col min="4106" max="4106" width="13.5546875" style="117" bestFit="1" customWidth="1"/>
    <col min="4107" max="4107" width="14.5546875" style="117" customWidth="1"/>
    <col min="4108" max="4108" width="13.5546875" style="117" customWidth="1"/>
    <col min="4109" max="4109" width="11.44140625" style="117"/>
    <col min="4110" max="4110" width="12.109375" style="117" bestFit="1" customWidth="1"/>
    <col min="4111" max="4113" width="11.44140625" style="117"/>
    <col min="4114" max="4114" width="13.88671875" style="117" customWidth="1"/>
    <col min="4115" max="4124" width="11.44140625" style="117"/>
    <col min="4125" max="4125" width="14.5546875" style="117" customWidth="1"/>
    <col min="4126" max="4353" width="11.44140625" style="117"/>
    <col min="4354" max="4354" width="17.5546875" style="117" customWidth="1"/>
    <col min="4355" max="4355" width="20.44140625" style="117" customWidth="1"/>
    <col min="4356" max="4356" width="15.5546875" style="117" customWidth="1"/>
    <col min="4357" max="4357" width="18.109375" style="117" customWidth="1"/>
    <col min="4358" max="4358" width="15.5546875" style="117" customWidth="1"/>
    <col min="4359" max="4359" width="15" style="117" customWidth="1"/>
    <col min="4360" max="4360" width="18.5546875" style="117" customWidth="1"/>
    <col min="4361" max="4361" width="16.44140625" style="117" customWidth="1"/>
    <col min="4362" max="4362" width="13.5546875" style="117" bestFit="1" customWidth="1"/>
    <col min="4363" max="4363" width="14.5546875" style="117" customWidth="1"/>
    <col min="4364" max="4364" width="13.5546875" style="117" customWidth="1"/>
    <col min="4365" max="4365" width="11.44140625" style="117"/>
    <col min="4366" max="4366" width="12.109375" style="117" bestFit="1" customWidth="1"/>
    <col min="4367" max="4369" width="11.44140625" style="117"/>
    <col min="4370" max="4370" width="13.88671875" style="117" customWidth="1"/>
    <col min="4371" max="4380" width="11.44140625" style="117"/>
    <col min="4381" max="4381" width="14.5546875" style="117" customWidth="1"/>
    <col min="4382" max="4609" width="11.44140625" style="117"/>
    <col min="4610" max="4610" width="17.5546875" style="117" customWidth="1"/>
    <col min="4611" max="4611" width="20.44140625" style="117" customWidth="1"/>
    <col min="4612" max="4612" width="15.5546875" style="117" customWidth="1"/>
    <col min="4613" max="4613" width="18.109375" style="117" customWidth="1"/>
    <col min="4614" max="4614" width="15.5546875" style="117" customWidth="1"/>
    <col min="4615" max="4615" width="15" style="117" customWidth="1"/>
    <col min="4616" max="4616" width="18.5546875" style="117" customWidth="1"/>
    <col min="4617" max="4617" width="16.44140625" style="117" customWidth="1"/>
    <col min="4618" max="4618" width="13.5546875" style="117" bestFit="1" customWidth="1"/>
    <col min="4619" max="4619" width="14.5546875" style="117" customWidth="1"/>
    <col min="4620" max="4620" width="13.5546875" style="117" customWidth="1"/>
    <col min="4621" max="4621" width="11.44140625" style="117"/>
    <col min="4622" max="4622" width="12.109375" style="117" bestFit="1" customWidth="1"/>
    <col min="4623" max="4625" width="11.44140625" style="117"/>
    <col min="4626" max="4626" width="13.88671875" style="117" customWidth="1"/>
    <col min="4627" max="4636" width="11.44140625" style="117"/>
    <col min="4637" max="4637" width="14.5546875" style="117" customWidth="1"/>
    <col min="4638" max="4865" width="11.44140625" style="117"/>
    <col min="4866" max="4866" width="17.5546875" style="117" customWidth="1"/>
    <col min="4867" max="4867" width="20.44140625" style="117" customWidth="1"/>
    <col min="4868" max="4868" width="15.5546875" style="117" customWidth="1"/>
    <col min="4869" max="4869" width="18.109375" style="117" customWidth="1"/>
    <col min="4870" max="4870" width="15.5546875" style="117" customWidth="1"/>
    <col min="4871" max="4871" width="15" style="117" customWidth="1"/>
    <col min="4872" max="4872" width="18.5546875" style="117" customWidth="1"/>
    <col min="4873" max="4873" width="16.44140625" style="117" customWidth="1"/>
    <col min="4874" max="4874" width="13.5546875" style="117" bestFit="1" customWidth="1"/>
    <col min="4875" max="4875" width="14.5546875" style="117" customWidth="1"/>
    <col min="4876" max="4876" width="13.5546875" style="117" customWidth="1"/>
    <col min="4877" max="4877" width="11.44140625" style="117"/>
    <col min="4878" max="4878" width="12.109375" style="117" bestFit="1" customWidth="1"/>
    <col min="4879" max="4881" width="11.44140625" style="117"/>
    <col min="4882" max="4882" width="13.88671875" style="117" customWidth="1"/>
    <col min="4883" max="4892" width="11.44140625" style="117"/>
    <col min="4893" max="4893" width="14.5546875" style="117" customWidth="1"/>
    <col min="4894" max="5121" width="11.44140625" style="117"/>
    <col min="5122" max="5122" width="17.5546875" style="117" customWidth="1"/>
    <col min="5123" max="5123" width="20.44140625" style="117" customWidth="1"/>
    <col min="5124" max="5124" width="15.5546875" style="117" customWidth="1"/>
    <col min="5125" max="5125" width="18.109375" style="117" customWidth="1"/>
    <col min="5126" max="5126" width="15.5546875" style="117" customWidth="1"/>
    <col min="5127" max="5127" width="15" style="117" customWidth="1"/>
    <col min="5128" max="5128" width="18.5546875" style="117" customWidth="1"/>
    <col min="5129" max="5129" width="16.44140625" style="117" customWidth="1"/>
    <col min="5130" max="5130" width="13.5546875" style="117" bestFit="1" customWidth="1"/>
    <col min="5131" max="5131" width="14.5546875" style="117" customWidth="1"/>
    <col min="5132" max="5132" width="13.5546875" style="117" customWidth="1"/>
    <col min="5133" max="5133" width="11.44140625" style="117"/>
    <col min="5134" max="5134" width="12.109375" style="117" bestFit="1" customWidth="1"/>
    <col min="5135" max="5137" width="11.44140625" style="117"/>
    <col min="5138" max="5138" width="13.88671875" style="117" customWidth="1"/>
    <col min="5139" max="5148" width="11.44140625" style="117"/>
    <col min="5149" max="5149" width="14.5546875" style="117" customWidth="1"/>
    <col min="5150" max="5377" width="11.44140625" style="117"/>
    <col min="5378" max="5378" width="17.5546875" style="117" customWidth="1"/>
    <col min="5379" max="5379" width="20.44140625" style="117" customWidth="1"/>
    <col min="5380" max="5380" width="15.5546875" style="117" customWidth="1"/>
    <col min="5381" max="5381" width="18.109375" style="117" customWidth="1"/>
    <col min="5382" max="5382" width="15.5546875" style="117" customWidth="1"/>
    <col min="5383" max="5383" width="15" style="117" customWidth="1"/>
    <col min="5384" max="5384" width="18.5546875" style="117" customWidth="1"/>
    <col min="5385" max="5385" width="16.44140625" style="117" customWidth="1"/>
    <col min="5386" max="5386" width="13.5546875" style="117" bestFit="1" customWidth="1"/>
    <col min="5387" max="5387" width="14.5546875" style="117" customWidth="1"/>
    <col min="5388" max="5388" width="13.5546875" style="117" customWidth="1"/>
    <col min="5389" max="5389" width="11.44140625" style="117"/>
    <col min="5390" max="5390" width="12.109375" style="117" bestFit="1" customWidth="1"/>
    <col min="5391" max="5393" width="11.44140625" style="117"/>
    <col min="5394" max="5394" width="13.88671875" style="117" customWidth="1"/>
    <col min="5395" max="5404" width="11.44140625" style="117"/>
    <col min="5405" max="5405" width="14.5546875" style="117" customWidth="1"/>
    <col min="5406" max="5633" width="11.44140625" style="117"/>
    <col min="5634" max="5634" width="17.5546875" style="117" customWidth="1"/>
    <col min="5635" max="5635" width="20.44140625" style="117" customWidth="1"/>
    <col min="5636" max="5636" width="15.5546875" style="117" customWidth="1"/>
    <col min="5637" max="5637" width="18.109375" style="117" customWidth="1"/>
    <col min="5638" max="5638" width="15.5546875" style="117" customWidth="1"/>
    <col min="5639" max="5639" width="15" style="117" customWidth="1"/>
    <col min="5640" max="5640" width="18.5546875" style="117" customWidth="1"/>
    <col min="5641" max="5641" width="16.44140625" style="117" customWidth="1"/>
    <col min="5642" max="5642" width="13.5546875" style="117" bestFit="1" customWidth="1"/>
    <col min="5643" max="5643" width="14.5546875" style="117" customWidth="1"/>
    <col min="5644" max="5644" width="13.5546875" style="117" customWidth="1"/>
    <col min="5645" max="5645" width="11.44140625" style="117"/>
    <col min="5646" max="5646" width="12.109375" style="117" bestFit="1" customWidth="1"/>
    <col min="5647" max="5649" width="11.44140625" style="117"/>
    <col min="5650" max="5650" width="13.88671875" style="117" customWidth="1"/>
    <col min="5651" max="5660" width="11.44140625" style="117"/>
    <col min="5661" max="5661" width="14.5546875" style="117" customWidth="1"/>
    <col min="5662" max="5889" width="11.44140625" style="117"/>
    <col min="5890" max="5890" width="17.5546875" style="117" customWidth="1"/>
    <col min="5891" max="5891" width="20.44140625" style="117" customWidth="1"/>
    <col min="5892" max="5892" width="15.5546875" style="117" customWidth="1"/>
    <col min="5893" max="5893" width="18.109375" style="117" customWidth="1"/>
    <col min="5894" max="5894" width="15.5546875" style="117" customWidth="1"/>
    <col min="5895" max="5895" width="15" style="117" customWidth="1"/>
    <col min="5896" max="5896" width="18.5546875" style="117" customWidth="1"/>
    <col min="5897" max="5897" width="16.44140625" style="117" customWidth="1"/>
    <col min="5898" max="5898" width="13.5546875" style="117" bestFit="1" customWidth="1"/>
    <col min="5899" max="5899" width="14.5546875" style="117" customWidth="1"/>
    <col min="5900" max="5900" width="13.5546875" style="117" customWidth="1"/>
    <col min="5901" max="5901" width="11.44140625" style="117"/>
    <col min="5902" max="5902" width="12.109375" style="117" bestFit="1" customWidth="1"/>
    <col min="5903" max="5905" width="11.44140625" style="117"/>
    <col min="5906" max="5906" width="13.88671875" style="117" customWidth="1"/>
    <col min="5907" max="5916" width="11.44140625" style="117"/>
    <col min="5917" max="5917" width="14.5546875" style="117" customWidth="1"/>
    <col min="5918" max="6145" width="11.44140625" style="117"/>
    <col min="6146" max="6146" width="17.5546875" style="117" customWidth="1"/>
    <col min="6147" max="6147" width="20.44140625" style="117" customWidth="1"/>
    <col min="6148" max="6148" width="15.5546875" style="117" customWidth="1"/>
    <col min="6149" max="6149" width="18.109375" style="117" customWidth="1"/>
    <col min="6150" max="6150" width="15.5546875" style="117" customWidth="1"/>
    <col min="6151" max="6151" width="15" style="117" customWidth="1"/>
    <col min="6152" max="6152" width="18.5546875" style="117" customWidth="1"/>
    <col min="6153" max="6153" width="16.44140625" style="117" customWidth="1"/>
    <col min="6154" max="6154" width="13.5546875" style="117" bestFit="1" customWidth="1"/>
    <col min="6155" max="6155" width="14.5546875" style="117" customWidth="1"/>
    <col min="6156" max="6156" width="13.5546875" style="117" customWidth="1"/>
    <col min="6157" max="6157" width="11.44140625" style="117"/>
    <col min="6158" max="6158" width="12.109375" style="117" bestFit="1" customWidth="1"/>
    <col min="6159" max="6161" width="11.44140625" style="117"/>
    <col min="6162" max="6162" width="13.88671875" style="117" customWidth="1"/>
    <col min="6163" max="6172" width="11.44140625" style="117"/>
    <col min="6173" max="6173" width="14.5546875" style="117" customWidth="1"/>
    <col min="6174" max="6401" width="11.44140625" style="117"/>
    <col min="6402" max="6402" width="17.5546875" style="117" customWidth="1"/>
    <col min="6403" max="6403" width="20.44140625" style="117" customWidth="1"/>
    <col min="6404" max="6404" width="15.5546875" style="117" customWidth="1"/>
    <col min="6405" max="6405" width="18.109375" style="117" customWidth="1"/>
    <col min="6406" max="6406" width="15.5546875" style="117" customWidth="1"/>
    <col min="6407" max="6407" width="15" style="117" customWidth="1"/>
    <col min="6408" max="6408" width="18.5546875" style="117" customWidth="1"/>
    <col min="6409" max="6409" width="16.44140625" style="117" customWidth="1"/>
    <col min="6410" max="6410" width="13.5546875" style="117" bestFit="1" customWidth="1"/>
    <col min="6411" max="6411" width="14.5546875" style="117" customWidth="1"/>
    <col min="6412" max="6412" width="13.5546875" style="117" customWidth="1"/>
    <col min="6413" max="6413" width="11.44140625" style="117"/>
    <col min="6414" max="6414" width="12.109375" style="117" bestFit="1" customWidth="1"/>
    <col min="6415" max="6417" width="11.44140625" style="117"/>
    <col min="6418" max="6418" width="13.88671875" style="117" customWidth="1"/>
    <col min="6419" max="6428" width="11.44140625" style="117"/>
    <col min="6429" max="6429" width="14.5546875" style="117" customWidth="1"/>
    <col min="6430" max="6657" width="11.44140625" style="117"/>
    <col min="6658" max="6658" width="17.5546875" style="117" customWidth="1"/>
    <col min="6659" max="6659" width="20.44140625" style="117" customWidth="1"/>
    <col min="6660" max="6660" width="15.5546875" style="117" customWidth="1"/>
    <col min="6661" max="6661" width="18.109375" style="117" customWidth="1"/>
    <col min="6662" max="6662" width="15.5546875" style="117" customWidth="1"/>
    <col min="6663" max="6663" width="15" style="117" customWidth="1"/>
    <col min="6664" max="6664" width="18.5546875" style="117" customWidth="1"/>
    <col min="6665" max="6665" width="16.44140625" style="117" customWidth="1"/>
    <col min="6666" max="6666" width="13.5546875" style="117" bestFit="1" customWidth="1"/>
    <col min="6667" max="6667" width="14.5546875" style="117" customWidth="1"/>
    <col min="6668" max="6668" width="13.5546875" style="117" customWidth="1"/>
    <col min="6669" max="6669" width="11.44140625" style="117"/>
    <col min="6670" max="6670" width="12.109375" style="117" bestFit="1" customWidth="1"/>
    <col min="6671" max="6673" width="11.44140625" style="117"/>
    <col min="6674" max="6674" width="13.88671875" style="117" customWidth="1"/>
    <col min="6675" max="6684" width="11.44140625" style="117"/>
    <col min="6685" max="6685" width="14.5546875" style="117" customWidth="1"/>
    <col min="6686" max="6913" width="11.44140625" style="117"/>
    <col min="6914" max="6914" width="17.5546875" style="117" customWidth="1"/>
    <col min="6915" max="6915" width="20.44140625" style="117" customWidth="1"/>
    <col min="6916" max="6916" width="15.5546875" style="117" customWidth="1"/>
    <col min="6917" max="6917" width="18.109375" style="117" customWidth="1"/>
    <col min="6918" max="6918" width="15.5546875" style="117" customWidth="1"/>
    <col min="6919" max="6919" width="15" style="117" customWidth="1"/>
    <col min="6920" max="6920" width="18.5546875" style="117" customWidth="1"/>
    <col min="6921" max="6921" width="16.44140625" style="117" customWidth="1"/>
    <col min="6922" max="6922" width="13.5546875" style="117" bestFit="1" customWidth="1"/>
    <col min="6923" max="6923" width="14.5546875" style="117" customWidth="1"/>
    <col min="6924" max="6924" width="13.5546875" style="117" customWidth="1"/>
    <col min="6925" max="6925" width="11.44140625" style="117"/>
    <col min="6926" max="6926" width="12.109375" style="117" bestFit="1" customWidth="1"/>
    <col min="6927" max="6929" width="11.44140625" style="117"/>
    <col min="6930" max="6930" width="13.88671875" style="117" customWidth="1"/>
    <col min="6931" max="6940" width="11.44140625" style="117"/>
    <col min="6941" max="6941" width="14.5546875" style="117" customWidth="1"/>
    <col min="6942" max="7169" width="11.44140625" style="117"/>
    <col min="7170" max="7170" width="17.5546875" style="117" customWidth="1"/>
    <col min="7171" max="7171" width="20.44140625" style="117" customWidth="1"/>
    <col min="7172" max="7172" width="15.5546875" style="117" customWidth="1"/>
    <col min="7173" max="7173" width="18.109375" style="117" customWidth="1"/>
    <col min="7174" max="7174" width="15.5546875" style="117" customWidth="1"/>
    <col min="7175" max="7175" width="15" style="117" customWidth="1"/>
    <col min="7176" max="7176" width="18.5546875" style="117" customWidth="1"/>
    <col min="7177" max="7177" width="16.44140625" style="117" customWidth="1"/>
    <col min="7178" max="7178" width="13.5546875" style="117" bestFit="1" customWidth="1"/>
    <col min="7179" max="7179" width="14.5546875" style="117" customWidth="1"/>
    <col min="7180" max="7180" width="13.5546875" style="117" customWidth="1"/>
    <col min="7181" max="7181" width="11.44140625" style="117"/>
    <col min="7182" max="7182" width="12.109375" style="117" bestFit="1" customWidth="1"/>
    <col min="7183" max="7185" width="11.44140625" style="117"/>
    <col min="7186" max="7186" width="13.88671875" style="117" customWidth="1"/>
    <col min="7187" max="7196" width="11.44140625" style="117"/>
    <col min="7197" max="7197" width="14.5546875" style="117" customWidth="1"/>
    <col min="7198" max="7425" width="11.44140625" style="117"/>
    <col min="7426" max="7426" width="17.5546875" style="117" customWidth="1"/>
    <col min="7427" max="7427" width="20.44140625" style="117" customWidth="1"/>
    <col min="7428" max="7428" width="15.5546875" style="117" customWidth="1"/>
    <col min="7429" max="7429" width="18.109375" style="117" customWidth="1"/>
    <col min="7430" max="7430" width="15.5546875" style="117" customWidth="1"/>
    <col min="7431" max="7431" width="15" style="117" customWidth="1"/>
    <col min="7432" max="7432" width="18.5546875" style="117" customWidth="1"/>
    <col min="7433" max="7433" width="16.44140625" style="117" customWidth="1"/>
    <col min="7434" max="7434" width="13.5546875" style="117" bestFit="1" customWidth="1"/>
    <col min="7435" max="7435" width="14.5546875" style="117" customWidth="1"/>
    <col min="7436" max="7436" width="13.5546875" style="117" customWidth="1"/>
    <col min="7437" max="7437" width="11.44140625" style="117"/>
    <col min="7438" max="7438" width="12.109375" style="117" bestFit="1" customWidth="1"/>
    <col min="7439" max="7441" width="11.44140625" style="117"/>
    <col min="7442" max="7442" width="13.88671875" style="117" customWidth="1"/>
    <col min="7443" max="7452" width="11.44140625" style="117"/>
    <col min="7453" max="7453" width="14.5546875" style="117" customWidth="1"/>
    <col min="7454" max="7681" width="11.44140625" style="117"/>
    <col min="7682" max="7682" width="17.5546875" style="117" customWidth="1"/>
    <col min="7683" max="7683" width="20.44140625" style="117" customWidth="1"/>
    <col min="7684" max="7684" width="15.5546875" style="117" customWidth="1"/>
    <col min="7685" max="7685" width="18.109375" style="117" customWidth="1"/>
    <col min="7686" max="7686" width="15.5546875" style="117" customWidth="1"/>
    <col min="7687" max="7687" width="15" style="117" customWidth="1"/>
    <col min="7688" max="7688" width="18.5546875" style="117" customWidth="1"/>
    <col min="7689" max="7689" width="16.44140625" style="117" customWidth="1"/>
    <col min="7690" max="7690" width="13.5546875" style="117" bestFit="1" customWidth="1"/>
    <col min="7691" max="7691" width="14.5546875" style="117" customWidth="1"/>
    <col min="7692" max="7692" width="13.5546875" style="117" customWidth="1"/>
    <col min="7693" max="7693" width="11.44140625" style="117"/>
    <col min="7694" max="7694" width="12.109375" style="117" bestFit="1" customWidth="1"/>
    <col min="7695" max="7697" width="11.44140625" style="117"/>
    <col min="7698" max="7698" width="13.88671875" style="117" customWidth="1"/>
    <col min="7699" max="7708" width="11.44140625" style="117"/>
    <col min="7709" max="7709" width="14.5546875" style="117" customWidth="1"/>
    <col min="7710" max="7937" width="11.44140625" style="117"/>
    <col min="7938" max="7938" width="17.5546875" style="117" customWidth="1"/>
    <col min="7939" max="7939" width="20.44140625" style="117" customWidth="1"/>
    <col min="7940" max="7940" width="15.5546875" style="117" customWidth="1"/>
    <col min="7941" max="7941" width="18.109375" style="117" customWidth="1"/>
    <col min="7942" max="7942" width="15.5546875" style="117" customWidth="1"/>
    <col min="7943" max="7943" width="15" style="117" customWidth="1"/>
    <col min="7944" max="7944" width="18.5546875" style="117" customWidth="1"/>
    <col min="7945" max="7945" width="16.44140625" style="117" customWidth="1"/>
    <col min="7946" max="7946" width="13.5546875" style="117" bestFit="1" customWidth="1"/>
    <col min="7947" max="7947" width="14.5546875" style="117" customWidth="1"/>
    <col min="7948" max="7948" width="13.5546875" style="117" customWidth="1"/>
    <col min="7949" max="7949" width="11.44140625" style="117"/>
    <col min="7950" max="7950" width="12.109375" style="117" bestFit="1" customWidth="1"/>
    <col min="7951" max="7953" width="11.44140625" style="117"/>
    <col min="7954" max="7954" width="13.88671875" style="117" customWidth="1"/>
    <col min="7955" max="7964" width="11.44140625" style="117"/>
    <col min="7965" max="7965" width="14.5546875" style="117" customWidth="1"/>
    <col min="7966" max="8193" width="11.44140625" style="117"/>
    <col min="8194" max="8194" width="17.5546875" style="117" customWidth="1"/>
    <col min="8195" max="8195" width="20.44140625" style="117" customWidth="1"/>
    <col min="8196" max="8196" width="15.5546875" style="117" customWidth="1"/>
    <col min="8197" max="8197" width="18.109375" style="117" customWidth="1"/>
    <col min="8198" max="8198" width="15.5546875" style="117" customWidth="1"/>
    <col min="8199" max="8199" width="15" style="117" customWidth="1"/>
    <col min="8200" max="8200" width="18.5546875" style="117" customWidth="1"/>
    <col min="8201" max="8201" width="16.44140625" style="117" customWidth="1"/>
    <col min="8202" max="8202" width="13.5546875" style="117" bestFit="1" customWidth="1"/>
    <col min="8203" max="8203" width="14.5546875" style="117" customWidth="1"/>
    <col min="8204" max="8204" width="13.5546875" style="117" customWidth="1"/>
    <col min="8205" max="8205" width="11.44140625" style="117"/>
    <col min="8206" max="8206" width="12.109375" style="117" bestFit="1" customWidth="1"/>
    <col min="8207" max="8209" width="11.44140625" style="117"/>
    <col min="8210" max="8210" width="13.88671875" style="117" customWidth="1"/>
    <col min="8211" max="8220" width="11.44140625" style="117"/>
    <col min="8221" max="8221" width="14.5546875" style="117" customWidth="1"/>
    <col min="8222" max="8449" width="11.44140625" style="117"/>
    <col min="8450" max="8450" width="17.5546875" style="117" customWidth="1"/>
    <col min="8451" max="8451" width="20.44140625" style="117" customWidth="1"/>
    <col min="8452" max="8452" width="15.5546875" style="117" customWidth="1"/>
    <col min="8453" max="8453" width="18.109375" style="117" customWidth="1"/>
    <col min="8454" max="8454" width="15.5546875" style="117" customWidth="1"/>
    <col min="8455" max="8455" width="15" style="117" customWidth="1"/>
    <col min="8456" max="8456" width="18.5546875" style="117" customWidth="1"/>
    <col min="8457" max="8457" width="16.44140625" style="117" customWidth="1"/>
    <col min="8458" max="8458" width="13.5546875" style="117" bestFit="1" customWidth="1"/>
    <col min="8459" max="8459" width="14.5546875" style="117" customWidth="1"/>
    <col min="8460" max="8460" width="13.5546875" style="117" customWidth="1"/>
    <col min="8461" max="8461" width="11.44140625" style="117"/>
    <col min="8462" max="8462" width="12.109375" style="117" bestFit="1" customWidth="1"/>
    <col min="8463" max="8465" width="11.44140625" style="117"/>
    <col min="8466" max="8466" width="13.88671875" style="117" customWidth="1"/>
    <col min="8467" max="8476" width="11.44140625" style="117"/>
    <col min="8477" max="8477" width="14.5546875" style="117" customWidth="1"/>
    <col min="8478" max="8705" width="11.44140625" style="117"/>
    <col min="8706" max="8706" width="17.5546875" style="117" customWidth="1"/>
    <col min="8707" max="8707" width="20.44140625" style="117" customWidth="1"/>
    <col min="8708" max="8708" width="15.5546875" style="117" customWidth="1"/>
    <col min="8709" max="8709" width="18.109375" style="117" customWidth="1"/>
    <col min="8710" max="8710" width="15.5546875" style="117" customWidth="1"/>
    <col min="8711" max="8711" width="15" style="117" customWidth="1"/>
    <col min="8712" max="8712" width="18.5546875" style="117" customWidth="1"/>
    <col min="8713" max="8713" width="16.44140625" style="117" customWidth="1"/>
    <col min="8714" max="8714" width="13.5546875" style="117" bestFit="1" customWidth="1"/>
    <col min="8715" max="8715" width="14.5546875" style="117" customWidth="1"/>
    <col min="8716" max="8716" width="13.5546875" style="117" customWidth="1"/>
    <col min="8717" max="8717" width="11.44140625" style="117"/>
    <col min="8718" max="8718" width="12.109375" style="117" bestFit="1" customWidth="1"/>
    <col min="8719" max="8721" width="11.44140625" style="117"/>
    <col min="8722" max="8722" width="13.88671875" style="117" customWidth="1"/>
    <col min="8723" max="8732" width="11.44140625" style="117"/>
    <col min="8733" max="8733" width="14.5546875" style="117" customWidth="1"/>
    <col min="8734" max="8961" width="11.44140625" style="117"/>
    <col min="8962" max="8962" width="17.5546875" style="117" customWidth="1"/>
    <col min="8963" max="8963" width="20.44140625" style="117" customWidth="1"/>
    <col min="8964" max="8964" width="15.5546875" style="117" customWidth="1"/>
    <col min="8965" max="8965" width="18.109375" style="117" customWidth="1"/>
    <col min="8966" max="8966" width="15.5546875" style="117" customWidth="1"/>
    <col min="8967" max="8967" width="15" style="117" customWidth="1"/>
    <col min="8968" max="8968" width="18.5546875" style="117" customWidth="1"/>
    <col min="8969" max="8969" width="16.44140625" style="117" customWidth="1"/>
    <col min="8970" max="8970" width="13.5546875" style="117" bestFit="1" customWidth="1"/>
    <col min="8971" max="8971" width="14.5546875" style="117" customWidth="1"/>
    <col min="8972" max="8972" width="13.5546875" style="117" customWidth="1"/>
    <col min="8973" max="8973" width="11.44140625" style="117"/>
    <col min="8974" max="8974" width="12.109375" style="117" bestFit="1" customWidth="1"/>
    <col min="8975" max="8977" width="11.44140625" style="117"/>
    <col min="8978" max="8978" width="13.88671875" style="117" customWidth="1"/>
    <col min="8979" max="8988" width="11.44140625" style="117"/>
    <col min="8989" max="8989" width="14.5546875" style="117" customWidth="1"/>
    <col min="8990" max="9217" width="11.44140625" style="117"/>
    <col min="9218" max="9218" width="17.5546875" style="117" customWidth="1"/>
    <col min="9219" max="9219" width="20.44140625" style="117" customWidth="1"/>
    <col min="9220" max="9220" width="15.5546875" style="117" customWidth="1"/>
    <col min="9221" max="9221" width="18.109375" style="117" customWidth="1"/>
    <col min="9222" max="9222" width="15.5546875" style="117" customWidth="1"/>
    <col min="9223" max="9223" width="15" style="117" customWidth="1"/>
    <col min="9224" max="9224" width="18.5546875" style="117" customWidth="1"/>
    <col min="9225" max="9225" width="16.44140625" style="117" customWidth="1"/>
    <col min="9226" max="9226" width="13.5546875" style="117" bestFit="1" customWidth="1"/>
    <col min="9227" max="9227" width="14.5546875" style="117" customWidth="1"/>
    <col min="9228" max="9228" width="13.5546875" style="117" customWidth="1"/>
    <col min="9229" max="9229" width="11.44140625" style="117"/>
    <col min="9230" max="9230" width="12.109375" style="117" bestFit="1" customWidth="1"/>
    <col min="9231" max="9233" width="11.44140625" style="117"/>
    <col min="9234" max="9234" width="13.88671875" style="117" customWidth="1"/>
    <col min="9235" max="9244" width="11.44140625" style="117"/>
    <col min="9245" max="9245" width="14.5546875" style="117" customWidth="1"/>
    <col min="9246" max="9473" width="11.44140625" style="117"/>
    <col min="9474" max="9474" width="17.5546875" style="117" customWidth="1"/>
    <col min="9475" max="9475" width="20.44140625" style="117" customWidth="1"/>
    <col min="9476" max="9476" width="15.5546875" style="117" customWidth="1"/>
    <col min="9477" max="9477" width="18.109375" style="117" customWidth="1"/>
    <col min="9478" max="9478" width="15.5546875" style="117" customWidth="1"/>
    <col min="9479" max="9479" width="15" style="117" customWidth="1"/>
    <col min="9480" max="9480" width="18.5546875" style="117" customWidth="1"/>
    <col min="9481" max="9481" width="16.44140625" style="117" customWidth="1"/>
    <col min="9482" max="9482" width="13.5546875" style="117" bestFit="1" customWidth="1"/>
    <col min="9483" max="9483" width="14.5546875" style="117" customWidth="1"/>
    <col min="9484" max="9484" width="13.5546875" style="117" customWidth="1"/>
    <col min="9485" max="9485" width="11.44140625" style="117"/>
    <col min="9486" max="9486" width="12.109375" style="117" bestFit="1" customWidth="1"/>
    <col min="9487" max="9489" width="11.44140625" style="117"/>
    <col min="9490" max="9490" width="13.88671875" style="117" customWidth="1"/>
    <col min="9491" max="9500" width="11.44140625" style="117"/>
    <col min="9501" max="9501" width="14.5546875" style="117" customWidth="1"/>
    <col min="9502" max="9729" width="11.44140625" style="117"/>
    <col min="9730" max="9730" width="17.5546875" style="117" customWidth="1"/>
    <col min="9731" max="9731" width="20.44140625" style="117" customWidth="1"/>
    <col min="9732" max="9732" width="15.5546875" style="117" customWidth="1"/>
    <col min="9733" max="9733" width="18.109375" style="117" customWidth="1"/>
    <col min="9734" max="9734" width="15.5546875" style="117" customWidth="1"/>
    <col min="9735" max="9735" width="15" style="117" customWidth="1"/>
    <col min="9736" max="9736" width="18.5546875" style="117" customWidth="1"/>
    <col min="9737" max="9737" width="16.44140625" style="117" customWidth="1"/>
    <col min="9738" max="9738" width="13.5546875" style="117" bestFit="1" customWidth="1"/>
    <col min="9739" max="9739" width="14.5546875" style="117" customWidth="1"/>
    <col min="9740" max="9740" width="13.5546875" style="117" customWidth="1"/>
    <col min="9741" max="9741" width="11.44140625" style="117"/>
    <col min="9742" max="9742" width="12.109375" style="117" bestFit="1" customWidth="1"/>
    <col min="9743" max="9745" width="11.44140625" style="117"/>
    <col min="9746" max="9746" width="13.88671875" style="117" customWidth="1"/>
    <col min="9747" max="9756" width="11.44140625" style="117"/>
    <col min="9757" max="9757" width="14.5546875" style="117" customWidth="1"/>
    <col min="9758" max="9985" width="11.44140625" style="117"/>
    <col min="9986" max="9986" width="17.5546875" style="117" customWidth="1"/>
    <col min="9987" max="9987" width="20.44140625" style="117" customWidth="1"/>
    <col min="9988" max="9988" width="15.5546875" style="117" customWidth="1"/>
    <col min="9989" max="9989" width="18.109375" style="117" customWidth="1"/>
    <col min="9990" max="9990" width="15.5546875" style="117" customWidth="1"/>
    <col min="9991" max="9991" width="15" style="117" customWidth="1"/>
    <col min="9992" max="9992" width="18.5546875" style="117" customWidth="1"/>
    <col min="9993" max="9993" width="16.44140625" style="117" customWidth="1"/>
    <col min="9994" max="9994" width="13.5546875" style="117" bestFit="1" customWidth="1"/>
    <col min="9995" max="9995" width="14.5546875" style="117" customWidth="1"/>
    <col min="9996" max="9996" width="13.5546875" style="117" customWidth="1"/>
    <col min="9997" max="9997" width="11.44140625" style="117"/>
    <col min="9998" max="9998" width="12.109375" style="117" bestFit="1" customWidth="1"/>
    <col min="9999" max="10001" width="11.44140625" style="117"/>
    <col min="10002" max="10002" width="13.88671875" style="117" customWidth="1"/>
    <col min="10003" max="10012" width="11.44140625" style="117"/>
    <col min="10013" max="10013" width="14.5546875" style="117" customWidth="1"/>
    <col min="10014" max="10241" width="11.44140625" style="117"/>
    <col min="10242" max="10242" width="17.5546875" style="117" customWidth="1"/>
    <col min="10243" max="10243" width="20.44140625" style="117" customWidth="1"/>
    <col min="10244" max="10244" width="15.5546875" style="117" customWidth="1"/>
    <col min="10245" max="10245" width="18.109375" style="117" customWidth="1"/>
    <col min="10246" max="10246" width="15.5546875" style="117" customWidth="1"/>
    <col min="10247" max="10247" width="15" style="117" customWidth="1"/>
    <col min="10248" max="10248" width="18.5546875" style="117" customWidth="1"/>
    <col min="10249" max="10249" width="16.44140625" style="117" customWidth="1"/>
    <col min="10250" max="10250" width="13.5546875" style="117" bestFit="1" customWidth="1"/>
    <col min="10251" max="10251" width="14.5546875" style="117" customWidth="1"/>
    <col min="10252" max="10252" width="13.5546875" style="117" customWidth="1"/>
    <col min="10253" max="10253" width="11.44140625" style="117"/>
    <col min="10254" max="10254" width="12.109375" style="117" bestFit="1" customWidth="1"/>
    <col min="10255" max="10257" width="11.44140625" style="117"/>
    <col min="10258" max="10258" width="13.88671875" style="117" customWidth="1"/>
    <col min="10259" max="10268" width="11.44140625" style="117"/>
    <col min="10269" max="10269" width="14.5546875" style="117" customWidth="1"/>
    <col min="10270" max="10497" width="11.44140625" style="117"/>
    <col min="10498" max="10498" width="17.5546875" style="117" customWidth="1"/>
    <col min="10499" max="10499" width="20.44140625" style="117" customWidth="1"/>
    <col min="10500" max="10500" width="15.5546875" style="117" customWidth="1"/>
    <col min="10501" max="10501" width="18.109375" style="117" customWidth="1"/>
    <col min="10502" max="10502" width="15.5546875" style="117" customWidth="1"/>
    <col min="10503" max="10503" width="15" style="117" customWidth="1"/>
    <col min="10504" max="10504" width="18.5546875" style="117" customWidth="1"/>
    <col min="10505" max="10505" width="16.44140625" style="117" customWidth="1"/>
    <col min="10506" max="10506" width="13.5546875" style="117" bestFit="1" customWidth="1"/>
    <col min="10507" max="10507" width="14.5546875" style="117" customWidth="1"/>
    <col min="10508" max="10508" width="13.5546875" style="117" customWidth="1"/>
    <col min="10509" max="10509" width="11.44140625" style="117"/>
    <col min="10510" max="10510" width="12.109375" style="117" bestFit="1" customWidth="1"/>
    <col min="10511" max="10513" width="11.44140625" style="117"/>
    <col min="10514" max="10514" width="13.88671875" style="117" customWidth="1"/>
    <col min="10515" max="10524" width="11.44140625" style="117"/>
    <col min="10525" max="10525" width="14.5546875" style="117" customWidth="1"/>
    <col min="10526" max="10753" width="11.44140625" style="117"/>
    <col min="10754" max="10754" width="17.5546875" style="117" customWidth="1"/>
    <col min="10755" max="10755" width="20.44140625" style="117" customWidth="1"/>
    <col min="10756" max="10756" width="15.5546875" style="117" customWidth="1"/>
    <col min="10757" max="10757" width="18.109375" style="117" customWidth="1"/>
    <col min="10758" max="10758" width="15.5546875" style="117" customWidth="1"/>
    <col min="10759" max="10759" width="15" style="117" customWidth="1"/>
    <col min="10760" max="10760" width="18.5546875" style="117" customWidth="1"/>
    <col min="10761" max="10761" width="16.44140625" style="117" customWidth="1"/>
    <col min="10762" max="10762" width="13.5546875" style="117" bestFit="1" customWidth="1"/>
    <col min="10763" max="10763" width="14.5546875" style="117" customWidth="1"/>
    <col min="10764" max="10764" width="13.5546875" style="117" customWidth="1"/>
    <col min="10765" max="10765" width="11.44140625" style="117"/>
    <col min="10766" max="10766" width="12.109375" style="117" bestFit="1" customWidth="1"/>
    <col min="10767" max="10769" width="11.44140625" style="117"/>
    <col min="10770" max="10770" width="13.88671875" style="117" customWidth="1"/>
    <col min="10771" max="10780" width="11.44140625" style="117"/>
    <col min="10781" max="10781" width="14.5546875" style="117" customWidth="1"/>
    <col min="10782" max="11009" width="11.44140625" style="117"/>
    <col min="11010" max="11010" width="17.5546875" style="117" customWidth="1"/>
    <col min="11011" max="11011" width="20.44140625" style="117" customWidth="1"/>
    <col min="11012" max="11012" width="15.5546875" style="117" customWidth="1"/>
    <col min="11013" max="11013" width="18.109375" style="117" customWidth="1"/>
    <col min="11014" max="11014" width="15.5546875" style="117" customWidth="1"/>
    <col min="11015" max="11015" width="15" style="117" customWidth="1"/>
    <col min="11016" max="11016" width="18.5546875" style="117" customWidth="1"/>
    <col min="11017" max="11017" width="16.44140625" style="117" customWidth="1"/>
    <col min="11018" max="11018" width="13.5546875" style="117" bestFit="1" customWidth="1"/>
    <col min="11019" max="11019" width="14.5546875" style="117" customWidth="1"/>
    <col min="11020" max="11020" width="13.5546875" style="117" customWidth="1"/>
    <col min="11021" max="11021" width="11.44140625" style="117"/>
    <col min="11022" max="11022" width="12.109375" style="117" bestFit="1" customWidth="1"/>
    <col min="11023" max="11025" width="11.44140625" style="117"/>
    <col min="11026" max="11026" width="13.88671875" style="117" customWidth="1"/>
    <col min="11027" max="11036" width="11.44140625" style="117"/>
    <col min="11037" max="11037" width="14.5546875" style="117" customWidth="1"/>
    <col min="11038" max="11265" width="11.44140625" style="117"/>
    <col min="11266" max="11266" width="17.5546875" style="117" customWidth="1"/>
    <col min="11267" max="11267" width="20.44140625" style="117" customWidth="1"/>
    <col min="11268" max="11268" width="15.5546875" style="117" customWidth="1"/>
    <col min="11269" max="11269" width="18.109375" style="117" customWidth="1"/>
    <col min="11270" max="11270" width="15.5546875" style="117" customWidth="1"/>
    <col min="11271" max="11271" width="15" style="117" customWidth="1"/>
    <col min="11272" max="11272" width="18.5546875" style="117" customWidth="1"/>
    <col min="11273" max="11273" width="16.44140625" style="117" customWidth="1"/>
    <col min="11274" max="11274" width="13.5546875" style="117" bestFit="1" customWidth="1"/>
    <col min="11275" max="11275" width="14.5546875" style="117" customWidth="1"/>
    <col min="11276" max="11276" width="13.5546875" style="117" customWidth="1"/>
    <col min="11277" max="11277" width="11.44140625" style="117"/>
    <col min="11278" max="11278" width="12.109375" style="117" bestFit="1" customWidth="1"/>
    <col min="11279" max="11281" width="11.44140625" style="117"/>
    <col min="11282" max="11282" width="13.88671875" style="117" customWidth="1"/>
    <col min="11283" max="11292" width="11.44140625" style="117"/>
    <col min="11293" max="11293" width="14.5546875" style="117" customWidth="1"/>
    <col min="11294" max="11521" width="11.44140625" style="117"/>
    <col min="11522" max="11522" width="17.5546875" style="117" customWidth="1"/>
    <col min="11523" max="11523" width="20.44140625" style="117" customWidth="1"/>
    <col min="11524" max="11524" width="15.5546875" style="117" customWidth="1"/>
    <col min="11525" max="11525" width="18.109375" style="117" customWidth="1"/>
    <col min="11526" max="11526" width="15.5546875" style="117" customWidth="1"/>
    <col min="11527" max="11527" width="15" style="117" customWidth="1"/>
    <col min="11528" max="11528" width="18.5546875" style="117" customWidth="1"/>
    <col min="11529" max="11529" width="16.44140625" style="117" customWidth="1"/>
    <col min="11530" max="11530" width="13.5546875" style="117" bestFit="1" customWidth="1"/>
    <col min="11531" max="11531" width="14.5546875" style="117" customWidth="1"/>
    <col min="11532" max="11532" width="13.5546875" style="117" customWidth="1"/>
    <col min="11533" max="11533" width="11.44140625" style="117"/>
    <col min="11534" max="11534" width="12.109375" style="117" bestFit="1" customWidth="1"/>
    <col min="11535" max="11537" width="11.44140625" style="117"/>
    <col min="11538" max="11538" width="13.88671875" style="117" customWidth="1"/>
    <col min="11539" max="11548" width="11.44140625" style="117"/>
    <col min="11549" max="11549" width="14.5546875" style="117" customWidth="1"/>
    <col min="11550" max="11777" width="11.44140625" style="117"/>
    <col min="11778" max="11778" width="17.5546875" style="117" customWidth="1"/>
    <col min="11779" max="11779" width="20.44140625" style="117" customWidth="1"/>
    <col min="11780" max="11780" width="15.5546875" style="117" customWidth="1"/>
    <col min="11781" max="11781" width="18.109375" style="117" customWidth="1"/>
    <col min="11782" max="11782" width="15.5546875" style="117" customWidth="1"/>
    <col min="11783" max="11783" width="15" style="117" customWidth="1"/>
    <col min="11784" max="11784" width="18.5546875" style="117" customWidth="1"/>
    <col min="11785" max="11785" width="16.44140625" style="117" customWidth="1"/>
    <col min="11786" max="11786" width="13.5546875" style="117" bestFit="1" customWidth="1"/>
    <col min="11787" max="11787" width="14.5546875" style="117" customWidth="1"/>
    <col min="11788" max="11788" width="13.5546875" style="117" customWidth="1"/>
    <col min="11789" max="11789" width="11.44140625" style="117"/>
    <col min="11790" max="11790" width="12.109375" style="117" bestFit="1" customWidth="1"/>
    <col min="11791" max="11793" width="11.44140625" style="117"/>
    <col min="11794" max="11794" width="13.88671875" style="117" customWidth="1"/>
    <col min="11795" max="11804" width="11.44140625" style="117"/>
    <col min="11805" max="11805" width="14.5546875" style="117" customWidth="1"/>
    <col min="11806" max="12033" width="11.44140625" style="117"/>
    <col min="12034" max="12034" width="17.5546875" style="117" customWidth="1"/>
    <col min="12035" max="12035" width="20.44140625" style="117" customWidth="1"/>
    <col min="12036" max="12036" width="15.5546875" style="117" customWidth="1"/>
    <col min="12037" max="12037" width="18.109375" style="117" customWidth="1"/>
    <col min="12038" max="12038" width="15.5546875" style="117" customWidth="1"/>
    <col min="12039" max="12039" width="15" style="117" customWidth="1"/>
    <col min="12040" max="12040" width="18.5546875" style="117" customWidth="1"/>
    <col min="12041" max="12041" width="16.44140625" style="117" customWidth="1"/>
    <col min="12042" max="12042" width="13.5546875" style="117" bestFit="1" customWidth="1"/>
    <col min="12043" max="12043" width="14.5546875" style="117" customWidth="1"/>
    <col min="12044" max="12044" width="13.5546875" style="117" customWidth="1"/>
    <col min="12045" max="12045" width="11.44140625" style="117"/>
    <col min="12046" max="12046" width="12.109375" style="117" bestFit="1" customWidth="1"/>
    <col min="12047" max="12049" width="11.44140625" style="117"/>
    <col min="12050" max="12050" width="13.88671875" style="117" customWidth="1"/>
    <col min="12051" max="12060" width="11.44140625" style="117"/>
    <col min="12061" max="12061" width="14.5546875" style="117" customWidth="1"/>
    <col min="12062" max="12289" width="11.44140625" style="117"/>
    <col min="12290" max="12290" width="17.5546875" style="117" customWidth="1"/>
    <col min="12291" max="12291" width="20.44140625" style="117" customWidth="1"/>
    <col min="12292" max="12292" width="15.5546875" style="117" customWidth="1"/>
    <col min="12293" max="12293" width="18.109375" style="117" customWidth="1"/>
    <col min="12294" max="12294" width="15.5546875" style="117" customWidth="1"/>
    <col min="12295" max="12295" width="15" style="117" customWidth="1"/>
    <col min="12296" max="12296" width="18.5546875" style="117" customWidth="1"/>
    <col min="12297" max="12297" width="16.44140625" style="117" customWidth="1"/>
    <col min="12298" max="12298" width="13.5546875" style="117" bestFit="1" customWidth="1"/>
    <col min="12299" max="12299" width="14.5546875" style="117" customWidth="1"/>
    <col min="12300" max="12300" width="13.5546875" style="117" customWidth="1"/>
    <col min="12301" max="12301" width="11.44140625" style="117"/>
    <col min="12302" max="12302" width="12.109375" style="117" bestFit="1" customWidth="1"/>
    <col min="12303" max="12305" width="11.44140625" style="117"/>
    <col min="12306" max="12306" width="13.88671875" style="117" customWidth="1"/>
    <col min="12307" max="12316" width="11.44140625" style="117"/>
    <col min="12317" max="12317" width="14.5546875" style="117" customWidth="1"/>
    <col min="12318" max="12545" width="11.44140625" style="117"/>
    <col min="12546" max="12546" width="17.5546875" style="117" customWidth="1"/>
    <col min="12547" max="12547" width="20.44140625" style="117" customWidth="1"/>
    <col min="12548" max="12548" width="15.5546875" style="117" customWidth="1"/>
    <col min="12549" max="12549" width="18.109375" style="117" customWidth="1"/>
    <col min="12550" max="12550" width="15.5546875" style="117" customWidth="1"/>
    <col min="12551" max="12551" width="15" style="117" customWidth="1"/>
    <col min="12552" max="12552" width="18.5546875" style="117" customWidth="1"/>
    <col min="12553" max="12553" width="16.44140625" style="117" customWidth="1"/>
    <col min="12554" max="12554" width="13.5546875" style="117" bestFit="1" customWidth="1"/>
    <col min="12555" max="12555" width="14.5546875" style="117" customWidth="1"/>
    <col min="12556" max="12556" width="13.5546875" style="117" customWidth="1"/>
    <col min="12557" max="12557" width="11.44140625" style="117"/>
    <col min="12558" max="12558" width="12.109375" style="117" bestFit="1" customWidth="1"/>
    <col min="12559" max="12561" width="11.44140625" style="117"/>
    <col min="12562" max="12562" width="13.88671875" style="117" customWidth="1"/>
    <col min="12563" max="12572" width="11.44140625" style="117"/>
    <col min="12573" max="12573" width="14.5546875" style="117" customWidth="1"/>
    <col min="12574" max="12801" width="11.44140625" style="117"/>
    <col min="12802" max="12802" width="17.5546875" style="117" customWidth="1"/>
    <col min="12803" max="12803" width="20.44140625" style="117" customWidth="1"/>
    <col min="12804" max="12804" width="15.5546875" style="117" customWidth="1"/>
    <col min="12805" max="12805" width="18.109375" style="117" customWidth="1"/>
    <col min="12806" max="12806" width="15.5546875" style="117" customWidth="1"/>
    <col min="12807" max="12807" width="15" style="117" customWidth="1"/>
    <col min="12808" max="12808" width="18.5546875" style="117" customWidth="1"/>
    <col min="12809" max="12809" width="16.44140625" style="117" customWidth="1"/>
    <col min="12810" max="12810" width="13.5546875" style="117" bestFit="1" customWidth="1"/>
    <col min="12811" max="12811" width="14.5546875" style="117" customWidth="1"/>
    <col min="12812" max="12812" width="13.5546875" style="117" customWidth="1"/>
    <col min="12813" max="12813" width="11.44140625" style="117"/>
    <col min="12814" max="12814" width="12.109375" style="117" bestFit="1" customWidth="1"/>
    <col min="12815" max="12817" width="11.44140625" style="117"/>
    <col min="12818" max="12818" width="13.88671875" style="117" customWidth="1"/>
    <col min="12819" max="12828" width="11.44140625" style="117"/>
    <col min="12829" max="12829" width="14.5546875" style="117" customWidth="1"/>
    <col min="12830" max="13057" width="11.44140625" style="117"/>
    <col min="13058" max="13058" width="17.5546875" style="117" customWidth="1"/>
    <col min="13059" max="13059" width="20.44140625" style="117" customWidth="1"/>
    <col min="13060" max="13060" width="15.5546875" style="117" customWidth="1"/>
    <col min="13061" max="13061" width="18.109375" style="117" customWidth="1"/>
    <col min="13062" max="13062" width="15.5546875" style="117" customWidth="1"/>
    <col min="13063" max="13063" width="15" style="117" customWidth="1"/>
    <col min="13064" max="13064" width="18.5546875" style="117" customWidth="1"/>
    <col min="13065" max="13065" width="16.44140625" style="117" customWidth="1"/>
    <col min="13066" max="13066" width="13.5546875" style="117" bestFit="1" customWidth="1"/>
    <col min="13067" max="13067" width="14.5546875" style="117" customWidth="1"/>
    <col min="13068" max="13068" width="13.5546875" style="117" customWidth="1"/>
    <col min="13069" max="13069" width="11.44140625" style="117"/>
    <col min="13070" max="13070" width="12.109375" style="117" bestFit="1" customWidth="1"/>
    <col min="13071" max="13073" width="11.44140625" style="117"/>
    <col min="13074" max="13074" width="13.88671875" style="117" customWidth="1"/>
    <col min="13075" max="13084" width="11.44140625" style="117"/>
    <col min="13085" max="13085" width="14.5546875" style="117" customWidth="1"/>
    <col min="13086" max="13313" width="11.44140625" style="117"/>
    <col min="13314" max="13314" width="17.5546875" style="117" customWidth="1"/>
    <col min="13315" max="13315" width="20.44140625" style="117" customWidth="1"/>
    <col min="13316" max="13316" width="15.5546875" style="117" customWidth="1"/>
    <col min="13317" max="13317" width="18.109375" style="117" customWidth="1"/>
    <col min="13318" max="13318" width="15.5546875" style="117" customWidth="1"/>
    <col min="13319" max="13319" width="15" style="117" customWidth="1"/>
    <col min="13320" max="13320" width="18.5546875" style="117" customWidth="1"/>
    <col min="13321" max="13321" width="16.44140625" style="117" customWidth="1"/>
    <col min="13322" max="13322" width="13.5546875" style="117" bestFit="1" customWidth="1"/>
    <col min="13323" max="13323" width="14.5546875" style="117" customWidth="1"/>
    <col min="13324" max="13324" width="13.5546875" style="117" customWidth="1"/>
    <col min="13325" max="13325" width="11.44140625" style="117"/>
    <col min="13326" max="13326" width="12.109375" style="117" bestFit="1" customWidth="1"/>
    <col min="13327" max="13329" width="11.44140625" style="117"/>
    <col min="13330" max="13330" width="13.88671875" style="117" customWidth="1"/>
    <col min="13331" max="13340" width="11.44140625" style="117"/>
    <col min="13341" max="13341" width="14.5546875" style="117" customWidth="1"/>
    <col min="13342" max="13569" width="11.44140625" style="117"/>
    <col min="13570" max="13570" width="17.5546875" style="117" customWidth="1"/>
    <col min="13571" max="13571" width="20.44140625" style="117" customWidth="1"/>
    <col min="13572" max="13572" width="15.5546875" style="117" customWidth="1"/>
    <col min="13573" max="13573" width="18.109375" style="117" customWidth="1"/>
    <col min="13574" max="13574" width="15.5546875" style="117" customWidth="1"/>
    <col min="13575" max="13575" width="15" style="117" customWidth="1"/>
    <col min="13576" max="13576" width="18.5546875" style="117" customWidth="1"/>
    <col min="13577" max="13577" width="16.44140625" style="117" customWidth="1"/>
    <col min="13578" max="13578" width="13.5546875" style="117" bestFit="1" customWidth="1"/>
    <col min="13579" max="13579" width="14.5546875" style="117" customWidth="1"/>
    <col min="13580" max="13580" width="13.5546875" style="117" customWidth="1"/>
    <col min="13581" max="13581" width="11.44140625" style="117"/>
    <col min="13582" max="13582" width="12.109375" style="117" bestFit="1" customWidth="1"/>
    <col min="13583" max="13585" width="11.44140625" style="117"/>
    <col min="13586" max="13586" width="13.88671875" style="117" customWidth="1"/>
    <col min="13587" max="13596" width="11.44140625" style="117"/>
    <col min="13597" max="13597" width="14.5546875" style="117" customWidth="1"/>
    <col min="13598" max="13825" width="11.44140625" style="117"/>
    <col min="13826" max="13826" width="17.5546875" style="117" customWidth="1"/>
    <col min="13827" max="13827" width="20.44140625" style="117" customWidth="1"/>
    <col min="13828" max="13828" width="15.5546875" style="117" customWidth="1"/>
    <col min="13829" max="13829" width="18.109375" style="117" customWidth="1"/>
    <col min="13830" max="13830" width="15.5546875" style="117" customWidth="1"/>
    <col min="13831" max="13831" width="15" style="117" customWidth="1"/>
    <col min="13832" max="13832" width="18.5546875" style="117" customWidth="1"/>
    <col min="13833" max="13833" width="16.44140625" style="117" customWidth="1"/>
    <col min="13834" max="13834" width="13.5546875" style="117" bestFit="1" customWidth="1"/>
    <col min="13835" max="13835" width="14.5546875" style="117" customWidth="1"/>
    <col min="13836" max="13836" width="13.5546875" style="117" customWidth="1"/>
    <col min="13837" max="13837" width="11.44140625" style="117"/>
    <col min="13838" max="13838" width="12.109375" style="117" bestFit="1" customWidth="1"/>
    <col min="13839" max="13841" width="11.44140625" style="117"/>
    <col min="13842" max="13842" width="13.88671875" style="117" customWidth="1"/>
    <col min="13843" max="13852" width="11.44140625" style="117"/>
    <col min="13853" max="13853" width="14.5546875" style="117" customWidth="1"/>
    <col min="13854" max="14081" width="11.44140625" style="117"/>
    <col min="14082" max="14082" width="17.5546875" style="117" customWidth="1"/>
    <col min="14083" max="14083" width="20.44140625" style="117" customWidth="1"/>
    <col min="14084" max="14084" width="15.5546875" style="117" customWidth="1"/>
    <col min="14085" max="14085" width="18.109375" style="117" customWidth="1"/>
    <col min="14086" max="14086" width="15.5546875" style="117" customWidth="1"/>
    <col min="14087" max="14087" width="15" style="117" customWidth="1"/>
    <col min="14088" max="14088" width="18.5546875" style="117" customWidth="1"/>
    <col min="14089" max="14089" width="16.44140625" style="117" customWidth="1"/>
    <col min="14090" max="14090" width="13.5546875" style="117" bestFit="1" customWidth="1"/>
    <col min="14091" max="14091" width="14.5546875" style="117" customWidth="1"/>
    <col min="14092" max="14092" width="13.5546875" style="117" customWidth="1"/>
    <col min="14093" max="14093" width="11.44140625" style="117"/>
    <col min="14094" max="14094" width="12.109375" style="117" bestFit="1" customWidth="1"/>
    <col min="14095" max="14097" width="11.44140625" style="117"/>
    <col min="14098" max="14098" width="13.88671875" style="117" customWidth="1"/>
    <col min="14099" max="14108" width="11.44140625" style="117"/>
    <col min="14109" max="14109" width="14.5546875" style="117" customWidth="1"/>
    <col min="14110" max="14337" width="11.44140625" style="117"/>
    <col min="14338" max="14338" width="17.5546875" style="117" customWidth="1"/>
    <col min="14339" max="14339" width="20.44140625" style="117" customWidth="1"/>
    <col min="14340" max="14340" width="15.5546875" style="117" customWidth="1"/>
    <col min="14341" max="14341" width="18.109375" style="117" customWidth="1"/>
    <col min="14342" max="14342" width="15.5546875" style="117" customWidth="1"/>
    <col min="14343" max="14343" width="15" style="117" customWidth="1"/>
    <col min="14344" max="14344" width="18.5546875" style="117" customWidth="1"/>
    <col min="14345" max="14345" width="16.44140625" style="117" customWidth="1"/>
    <col min="14346" max="14346" width="13.5546875" style="117" bestFit="1" customWidth="1"/>
    <col min="14347" max="14347" width="14.5546875" style="117" customWidth="1"/>
    <col min="14348" max="14348" width="13.5546875" style="117" customWidth="1"/>
    <col min="14349" max="14349" width="11.44140625" style="117"/>
    <col min="14350" max="14350" width="12.109375" style="117" bestFit="1" customWidth="1"/>
    <col min="14351" max="14353" width="11.44140625" style="117"/>
    <col min="14354" max="14354" width="13.88671875" style="117" customWidth="1"/>
    <col min="14355" max="14364" width="11.44140625" style="117"/>
    <col min="14365" max="14365" width="14.5546875" style="117" customWidth="1"/>
    <col min="14366" max="14593" width="11.44140625" style="117"/>
    <col min="14594" max="14594" width="17.5546875" style="117" customWidth="1"/>
    <col min="14595" max="14595" width="20.44140625" style="117" customWidth="1"/>
    <col min="14596" max="14596" width="15.5546875" style="117" customWidth="1"/>
    <col min="14597" max="14597" width="18.109375" style="117" customWidth="1"/>
    <col min="14598" max="14598" width="15.5546875" style="117" customWidth="1"/>
    <col min="14599" max="14599" width="15" style="117" customWidth="1"/>
    <col min="14600" max="14600" width="18.5546875" style="117" customWidth="1"/>
    <col min="14601" max="14601" width="16.44140625" style="117" customWidth="1"/>
    <col min="14602" max="14602" width="13.5546875" style="117" bestFit="1" customWidth="1"/>
    <col min="14603" max="14603" width="14.5546875" style="117" customWidth="1"/>
    <col min="14604" max="14604" width="13.5546875" style="117" customWidth="1"/>
    <col min="14605" max="14605" width="11.44140625" style="117"/>
    <col min="14606" max="14606" width="12.109375" style="117" bestFit="1" customWidth="1"/>
    <col min="14607" max="14609" width="11.44140625" style="117"/>
    <col min="14610" max="14610" width="13.88671875" style="117" customWidth="1"/>
    <col min="14611" max="14620" width="11.44140625" style="117"/>
    <col min="14621" max="14621" width="14.5546875" style="117" customWidth="1"/>
    <col min="14622" max="14849" width="11.44140625" style="117"/>
    <col min="14850" max="14850" width="17.5546875" style="117" customWidth="1"/>
    <col min="14851" max="14851" width="20.44140625" style="117" customWidth="1"/>
    <col min="14852" max="14852" width="15.5546875" style="117" customWidth="1"/>
    <col min="14853" max="14853" width="18.109375" style="117" customWidth="1"/>
    <col min="14854" max="14854" width="15.5546875" style="117" customWidth="1"/>
    <col min="14855" max="14855" width="15" style="117" customWidth="1"/>
    <col min="14856" max="14856" width="18.5546875" style="117" customWidth="1"/>
    <col min="14857" max="14857" width="16.44140625" style="117" customWidth="1"/>
    <col min="14858" max="14858" width="13.5546875" style="117" bestFit="1" customWidth="1"/>
    <col min="14859" max="14859" width="14.5546875" style="117" customWidth="1"/>
    <col min="14860" max="14860" width="13.5546875" style="117" customWidth="1"/>
    <col min="14861" max="14861" width="11.44140625" style="117"/>
    <col min="14862" max="14862" width="12.109375" style="117" bestFit="1" customWidth="1"/>
    <col min="14863" max="14865" width="11.44140625" style="117"/>
    <col min="14866" max="14866" width="13.88671875" style="117" customWidth="1"/>
    <col min="14867" max="14876" width="11.44140625" style="117"/>
    <col min="14877" max="14877" width="14.5546875" style="117" customWidth="1"/>
    <col min="14878" max="15105" width="11.44140625" style="117"/>
    <col min="15106" max="15106" width="17.5546875" style="117" customWidth="1"/>
    <col min="15107" max="15107" width="20.44140625" style="117" customWidth="1"/>
    <col min="15108" max="15108" width="15.5546875" style="117" customWidth="1"/>
    <col min="15109" max="15109" width="18.109375" style="117" customWidth="1"/>
    <col min="15110" max="15110" width="15.5546875" style="117" customWidth="1"/>
    <col min="15111" max="15111" width="15" style="117" customWidth="1"/>
    <col min="15112" max="15112" width="18.5546875" style="117" customWidth="1"/>
    <col min="15113" max="15113" width="16.44140625" style="117" customWidth="1"/>
    <col min="15114" max="15114" width="13.5546875" style="117" bestFit="1" customWidth="1"/>
    <col min="15115" max="15115" width="14.5546875" style="117" customWidth="1"/>
    <col min="15116" max="15116" width="13.5546875" style="117" customWidth="1"/>
    <col min="15117" max="15117" width="11.44140625" style="117"/>
    <col min="15118" max="15118" width="12.109375" style="117" bestFit="1" customWidth="1"/>
    <col min="15119" max="15121" width="11.44140625" style="117"/>
    <col min="15122" max="15122" width="13.88671875" style="117" customWidth="1"/>
    <col min="15123" max="15132" width="11.44140625" style="117"/>
    <col min="15133" max="15133" width="14.5546875" style="117" customWidth="1"/>
    <col min="15134" max="15361" width="11.44140625" style="117"/>
    <col min="15362" max="15362" width="17.5546875" style="117" customWidth="1"/>
    <col min="15363" max="15363" width="20.44140625" style="117" customWidth="1"/>
    <col min="15364" max="15364" width="15.5546875" style="117" customWidth="1"/>
    <col min="15365" max="15365" width="18.109375" style="117" customWidth="1"/>
    <col min="15366" max="15366" width="15.5546875" style="117" customWidth="1"/>
    <col min="15367" max="15367" width="15" style="117" customWidth="1"/>
    <col min="15368" max="15368" width="18.5546875" style="117" customWidth="1"/>
    <col min="15369" max="15369" width="16.44140625" style="117" customWidth="1"/>
    <col min="15370" max="15370" width="13.5546875" style="117" bestFit="1" customWidth="1"/>
    <col min="15371" max="15371" width="14.5546875" style="117" customWidth="1"/>
    <col min="15372" max="15372" width="13.5546875" style="117" customWidth="1"/>
    <col min="15373" max="15373" width="11.44140625" style="117"/>
    <col min="15374" max="15374" width="12.109375" style="117" bestFit="1" customWidth="1"/>
    <col min="15375" max="15377" width="11.44140625" style="117"/>
    <col min="15378" max="15378" width="13.88671875" style="117" customWidth="1"/>
    <col min="15379" max="15388" width="11.44140625" style="117"/>
    <col min="15389" max="15389" width="14.5546875" style="117" customWidth="1"/>
    <col min="15390" max="15617" width="11.44140625" style="117"/>
    <col min="15618" max="15618" width="17.5546875" style="117" customWidth="1"/>
    <col min="15619" max="15619" width="20.44140625" style="117" customWidth="1"/>
    <col min="15620" max="15620" width="15.5546875" style="117" customWidth="1"/>
    <col min="15621" max="15621" width="18.109375" style="117" customWidth="1"/>
    <col min="15622" max="15622" width="15.5546875" style="117" customWidth="1"/>
    <col min="15623" max="15623" width="15" style="117" customWidth="1"/>
    <col min="15624" max="15624" width="18.5546875" style="117" customWidth="1"/>
    <col min="15625" max="15625" width="16.44140625" style="117" customWidth="1"/>
    <col min="15626" max="15626" width="13.5546875" style="117" bestFit="1" customWidth="1"/>
    <col min="15627" max="15627" width="14.5546875" style="117" customWidth="1"/>
    <col min="15628" max="15628" width="13.5546875" style="117" customWidth="1"/>
    <col min="15629" max="15629" width="11.44140625" style="117"/>
    <col min="15630" max="15630" width="12.109375" style="117" bestFit="1" customWidth="1"/>
    <col min="15631" max="15633" width="11.44140625" style="117"/>
    <col min="15634" max="15634" width="13.88671875" style="117" customWidth="1"/>
    <col min="15635" max="15644" width="11.44140625" style="117"/>
    <col min="15645" max="15645" width="14.5546875" style="117" customWidth="1"/>
    <col min="15646" max="15873" width="11.44140625" style="117"/>
    <col min="15874" max="15874" width="17.5546875" style="117" customWidth="1"/>
    <col min="15875" max="15875" width="20.44140625" style="117" customWidth="1"/>
    <col min="15876" max="15876" width="15.5546875" style="117" customWidth="1"/>
    <col min="15877" max="15877" width="18.109375" style="117" customWidth="1"/>
    <col min="15878" max="15878" width="15.5546875" style="117" customWidth="1"/>
    <col min="15879" max="15879" width="15" style="117" customWidth="1"/>
    <col min="15880" max="15880" width="18.5546875" style="117" customWidth="1"/>
    <col min="15881" max="15881" width="16.44140625" style="117" customWidth="1"/>
    <col min="15882" max="15882" width="13.5546875" style="117" bestFit="1" customWidth="1"/>
    <col min="15883" max="15883" width="14.5546875" style="117" customWidth="1"/>
    <col min="15884" max="15884" width="13.5546875" style="117" customWidth="1"/>
    <col min="15885" max="15885" width="11.44140625" style="117"/>
    <col min="15886" max="15886" width="12.109375" style="117" bestFit="1" customWidth="1"/>
    <col min="15887" max="15889" width="11.44140625" style="117"/>
    <col min="15890" max="15890" width="13.88671875" style="117" customWidth="1"/>
    <col min="15891" max="15900" width="11.44140625" style="117"/>
    <col min="15901" max="15901" width="14.5546875" style="117" customWidth="1"/>
    <col min="15902" max="16129" width="11.44140625" style="117"/>
    <col min="16130" max="16130" width="17.5546875" style="117" customWidth="1"/>
    <col min="16131" max="16131" width="20.44140625" style="117" customWidth="1"/>
    <col min="16132" max="16132" width="15.5546875" style="117" customWidth="1"/>
    <col min="16133" max="16133" width="18.109375" style="117" customWidth="1"/>
    <col min="16134" max="16134" width="15.5546875" style="117" customWidth="1"/>
    <col min="16135" max="16135" width="15" style="117" customWidth="1"/>
    <col min="16136" max="16136" width="18.5546875" style="117" customWidth="1"/>
    <col min="16137" max="16137" width="16.44140625" style="117" customWidth="1"/>
    <col min="16138" max="16138" width="13.5546875" style="117" bestFit="1" customWidth="1"/>
    <col min="16139" max="16139" width="14.5546875" style="117" customWidth="1"/>
    <col min="16140" max="16140" width="13.5546875" style="117" customWidth="1"/>
    <col min="16141" max="16141" width="11.44140625" style="117"/>
    <col min="16142" max="16142" width="12.109375" style="117" bestFit="1" customWidth="1"/>
    <col min="16143" max="16145" width="11.44140625" style="117"/>
    <col min="16146" max="16146" width="13.88671875" style="117" customWidth="1"/>
    <col min="16147" max="16156" width="11.44140625" style="117"/>
    <col min="16157" max="16157" width="14.5546875" style="117" customWidth="1"/>
    <col min="16158" max="16384" width="11.44140625" style="117"/>
  </cols>
  <sheetData>
    <row r="1" spans="1:18" customFormat="1" ht="20.25" customHeight="1" x14ac:dyDescent="0.25">
      <c r="A1" s="510" t="s">
        <v>395</v>
      </c>
      <c r="B1" s="510"/>
      <c r="C1" s="510"/>
      <c r="D1" s="510"/>
      <c r="E1" s="510"/>
    </row>
    <row r="2" spans="1:18" customFormat="1" ht="30.6" customHeight="1" x14ac:dyDescent="0.3">
      <c r="A2" s="510"/>
      <c r="B2" s="510"/>
      <c r="C2" s="510"/>
      <c r="D2" s="510"/>
      <c r="E2" s="510"/>
      <c r="F2" s="109"/>
      <c r="G2" s="109"/>
      <c r="H2" s="109"/>
      <c r="I2" s="109"/>
      <c r="J2" s="109"/>
    </row>
    <row r="3" spans="1:18" customFormat="1" ht="6" customHeight="1" x14ac:dyDescent="0.4">
      <c r="A3" s="165"/>
      <c r="B3" s="165"/>
      <c r="C3" s="165"/>
      <c r="D3" s="102"/>
      <c r="F3" s="109"/>
      <c r="G3" s="109"/>
      <c r="H3" s="109"/>
      <c r="I3" s="109"/>
      <c r="J3" s="109"/>
    </row>
    <row r="4" spans="1:18" customFormat="1" ht="15.9" customHeight="1" x14ac:dyDescent="0.3">
      <c r="A4" s="325" t="s">
        <v>530</v>
      </c>
      <c r="B4" s="157"/>
      <c r="C4" s="157"/>
      <c r="D4" s="157"/>
      <c r="E4" s="157"/>
      <c r="F4" s="109"/>
      <c r="G4" s="109"/>
      <c r="H4" s="109"/>
      <c r="I4" s="109"/>
      <c r="J4" s="109"/>
    </row>
    <row r="5" spans="1:18" customFormat="1" ht="15.9" customHeight="1" x14ac:dyDescent="0.3">
      <c r="A5" s="559" t="s">
        <v>531</v>
      </c>
      <c r="B5" s="559"/>
      <c r="C5" s="559"/>
      <c r="D5" s="559"/>
      <c r="E5" s="559"/>
      <c r="F5" s="109"/>
      <c r="G5" s="109"/>
      <c r="H5" s="109"/>
      <c r="I5" s="109"/>
      <c r="J5" s="109"/>
    </row>
    <row r="6" spans="1:18" customFormat="1" ht="15.9" customHeight="1" x14ac:dyDescent="0.3">
      <c r="A6" s="223" t="s">
        <v>2</v>
      </c>
      <c r="B6" s="223"/>
      <c r="C6" s="223"/>
      <c r="D6" s="223"/>
      <c r="E6" s="223"/>
      <c r="F6" s="109"/>
      <c r="G6" s="109"/>
      <c r="H6" s="109"/>
      <c r="I6" s="109"/>
      <c r="J6" s="109"/>
    </row>
    <row r="7" spans="1:18" s="109" customFormat="1" ht="62.1" customHeight="1" thickBot="1" x14ac:dyDescent="0.35">
      <c r="A7" s="247" t="s">
        <v>3</v>
      </c>
      <c r="B7" s="247" t="s">
        <v>269</v>
      </c>
      <c r="C7" s="247" t="s">
        <v>270</v>
      </c>
      <c r="D7" s="425" t="s">
        <v>532</v>
      </c>
      <c r="E7" s="247" t="s">
        <v>271</v>
      </c>
    </row>
    <row r="8" spans="1:18" s="109" customFormat="1" ht="23.4" customHeight="1" x14ac:dyDescent="0.3">
      <c r="A8" s="257"/>
      <c r="B8" s="249" t="s">
        <v>406</v>
      </c>
      <c r="C8" s="249" t="s">
        <v>272</v>
      </c>
      <c r="D8" s="249" t="s">
        <v>407</v>
      </c>
      <c r="E8" s="249" t="s">
        <v>92</v>
      </c>
      <c r="F8" s="579"/>
      <c r="G8" s="579"/>
      <c r="H8" s="261"/>
      <c r="I8" s="260"/>
    </row>
    <row r="9" spans="1:18" ht="21.9" customHeight="1" x14ac:dyDescent="0.25">
      <c r="A9" s="268" t="s">
        <v>6</v>
      </c>
      <c r="B9" s="269">
        <v>20033786.460247431</v>
      </c>
      <c r="C9" s="269">
        <v>-1246757.6322289295</v>
      </c>
      <c r="D9" s="269">
        <v>718832.31848207116</v>
      </c>
      <c r="E9" s="270">
        <f>B9+C9+D9</f>
        <v>19505861.146500573</v>
      </c>
      <c r="F9" s="120"/>
      <c r="G9" s="348"/>
      <c r="H9" s="348"/>
      <c r="I9" s="348"/>
      <c r="J9" s="348"/>
      <c r="K9" s="118"/>
      <c r="N9" s="118"/>
      <c r="O9" s="118"/>
      <c r="P9" s="118"/>
      <c r="Q9" s="118"/>
      <c r="R9" s="118"/>
    </row>
    <row r="10" spans="1:18" ht="21.9" customHeight="1" x14ac:dyDescent="0.25">
      <c r="A10" s="268" t="s">
        <v>7</v>
      </c>
      <c r="B10" s="269">
        <v>5467973.6666044705</v>
      </c>
      <c r="C10" s="269">
        <v>1323091.3051092001</v>
      </c>
      <c r="D10" s="269">
        <v>546413.32210665732</v>
      </c>
      <c r="E10" s="270">
        <f t="shared" ref="E10:E23" si="0">B10+C10+D10</f>
        <v>7337478.2938203281</v>
      </c>
      <c r="F10" s="120"/>
      <c r="G10" s="348"/>
      <c r="H10" s="348"/>
      <c r="I10" s="348"/>
      <c r="J10" s="348"/>
      <c r="K10" s="118"/>
      <c r="L10" s="118"/>
      <c r="M10" s="118"/>
      <c r="N10" s="118"/>
      <c r="O10" s="118"/>
      <c r="P10" s="118"/>
      <c r="Q10" s="118"/>
      <c r="R10" s="118"/>
    </row>
    <row r="11" spans="1:18" ht="21.9" customHeight="1" x14ac:dyDescent="0.25">
      <c r="A11" s="268" t="s">
        <v>8</v>
      </c>
      <c r="B11" s="269">
        <v>14515641.779303541</v>
      </c>
      <c r="C11" s="269">
        <v>4343358.6676059216</v>
      </c>
      <c r="D11" s="269">
        <v>472353.61262270488</v>
      </c>
      <c r="E11" s="270">
        <f t="shared" si="0"/>
        <v>19331354.059532169</v>
      </c>
      <c r="F11" s="120"/>
      <c r="G11" s="348"/>
      <c r="H11" s="348"/>
      <c r="I11" s="348"/>
      <c r="J11" s="348"/>
      <c r="K11" s="118"/>
      <c r="L11" s="118"/>
      <c r="M11" s="118"/>
      <c r="N11" s="118"/>
      <c r="O11" s="118"/>
      <c r="P11" s="118"/>
      <c r="Q11" s="118"/>
      <c r="R11" s="118"/>
    </row>
    <row r="12" spans="1:18" ht="21.9" customHeight="1" x14ac:dyDescent="0.25">
      <c r="A12" s="268" t="s">
        <v>9</v>
      </c>
      <c r="B12" s="269">
        <v>2370370.4788782219</v>
      </c>
      <c r="C12" s="269">
        <v>265341.82299374021</v>
      </c>
      <c r="D12" s="269">
        <v>171107.6467676383</v>
      </c>
      <c r="E12" s="270">
        <f t="shared" si="0"/>
        <v>2806819.9486396001</v>
      </c>
      <c r="F12" s="120"/>
      <c r="G12" s="348"/>
      <c r="H12" s="348"/>
      <c r="I12" s="348"/>
      <c r="J12" s="348"/>
      <c r="K12" s="118"/>
      <c r="L12" s="118"/>
      <c r="M12" s="118"/>
      <c r="N12" s="118"/>
      <c r="O12" s="118"/>
      <c r="P12" s="118"/>
      <c r="Q12" s="118"/>
      <c r="R12" s="118"/>
    </row>
    <row r="13" spans="1:18" ht="21.9" customHeight="1" x14ac:dyDescent="0.25">
      <c r="A13" s="268" t="s">
        <v>10</v>
      </c>
      <c r="B13" s="269">
        <v>1422926.277169453</v>
      </c>
      <c r="C13" s="269">
        <v>27141.749719044426</v>
      </c>
      <c r="D13" s="269">
        <v>444977.67015914753</v>
      </c>
      <c r="E13" s="270">
        <f t="shared" si="0"/>
        <v>1895045.697047645</v>
      </c>
      <c r="F13" s="120"/>
      <c r="G13" s="348"/>
      <c r="H13" s="348"/>
      <c r="I13" s="348"/>
      <c r="J13" s="348"/>
      <c r="K13" s="118"/>
      <c r="L13" s="118"/>
      <c r="M13" s="118"/>
      <c r="N13" s="118"/>
      <c r="O13" s="118"/>
      <c r="P13" s="118"/>
      <c r="Q13" s="118"/>
      <c r="R13" s="118"/>
    </row>
    <row r="14" spans="1:18" ht="21.9" customHeight="1" x14ac:dyDescent="0.25">
      <c r="A14" s="268" t="s">
        <v>11</v>
      </c>
      <c r="B14" s="269">
        <v>734603.29108354752</v>
      </c>
      <c r="C14" s="269">
        <v>54010.332108049886</v>
      </c>
      <c r="D14" s="269">
        <v>192879.74646699129</v>
      </c>
      <c r="E14" s="270">
        <f t="shared" si="0"/>
        <v>981493.36965858866</v>
      </c>
      <c r="F14" s="120"/>
      <c r="G14" s="348"/>
      <c r="H14" s="348"/>
      <c r="I14" s="348"/>
      <c r="J14" s="348"/>
      <c r="K14" s="118"/>
      <c r="L14" s="118"/>
      <c r="M14" s="118"/>
      <c r="N14" s="118"/>
      <c r="O14" s="118"/>
      <c r="P14" s="118"/>
      <c r="Q14" s="118"/>
      <c r="R14" s="118"/>
    </row>
    <row r="15" spans="1:18" ht="21.9" customHeight="1" x14ac:dyDescent="0.25">
      <c r="A15" s="268" t="s">
        <v>12</v>
      </c>
      <c r="B15" s="269">
        <v>2678481.4731254447</v>
      </c>
      <c r="C15" s="269">
        <v>660026.36278573098</v>
      </c>
      <c r="D15" s="269">
        <v>-178400.39308251606</v>
      </c>
      <c r="E15" s="270">
        <f t="shared" si="0"/>
        <v>3160107.4428286594</v>
      </c>
      <c r="F15" s="120"/>
      <c r="G15" s="348"/>
      <c r="H15" s="348"/>
      <c r="I15" s="348"/>
      <c r="J15" s="348"/>
      <c r="K15" s="118"/>
      <c r="L15" s="118"/>
      <c r="M15" s="118"/>
      <c r="N15" s="118"/>
      <c r="O15" s="118"/>
      <c r="P15" s="118"/>
      <c r="Q15" s="118"/>
      <c r="R15" s="118"/>
    </row>
    <row r="16" spans="1:18" ht="21.9" customHeight="1" x14ac:dyDescent="0.25">
      <c r="A16" s="268" t="s">
        <v>13</v>
      </c>
      <c r="B16" s="269">
        <v>10549935.93859463</v>
      </c>
      <c r="C16" s="269">
        <v>1059229.6096554808</v>
      </c>
      <c r="D16" s="269">
        <v>-1294629.8393927515</v>
      </c>
      <c r="E16" s="270">
        <f t="shared" si="0"/>
        <v>10314535.708857359</v>
      </c>
      <c r="F16" s="120"/>
      <c r="G16" s="348"/>
      <c r="H16" s="348"/>
      <c r="I16" s="348"/>
      <c r="J16" s="348"/>
      <c r="K16" s="118"/>
      <c r="L16" s="118"/>
      <c r="M16" s="118"/>
      <c r="N16" s="118"/>
      <c r="O16" s="118"/>
      <c r="P16" s="118"/>
      <c r="Q16" s="118"/>
      <c r="R16" s="118"/>
    </row>
    <row r="17" spans="1:18" ht="21.9" customHeight="1" x14ac:dyDescent="0.25">
      <c r="A17" s="268" t="s">
        <v>14</v>
      </c>
      <c r="B17" s="269">
        <v>3270910.1430617305</v>
      </c>
      <c r="C17" s="269">
        <v>143670.07842207327</v>
      </c>
      <c r="D17" s="269">
        <v>253716.03959449386</v>
      </c>
      <c r="E17" s="270">
        <f t="shared" si="0"/>
        <v>3668296.2610782976</v>
      </c>
      <c r="F17" s="120"/>
      <c r="G17" s="348"/>
      <c r="H17" s="348"/>
      <c r="I17" s="348"/>
      <c r="J17" s="348"/>
      <c r="K17" s="118"/>
      <c r="L17" s="118"/>
      <c r="M17" s="118"/>
      <c r="N17" s="118"/>
      <c r="O17" s="118"/>
      <c r="P17" s="118"/>
      <c r="Q17" s="118"/>
      <c r="R17" s="118"/>
    </row>
    <row r="18" spans="1:18" ht="21.9" customHeight="1" x14ac:dyDescent="0.25">
      <c r="A18" s="268" t="s">
        <v>15</v>
      </c>
      <c r="B18" s="269">
        <v>3790035.1341508939</v>
      </c>
      <c r="C18" s="269">
        <v>1117683.5649384335</v>
      </c>
      <c r="D18" s="269">
        <v>76419.723860087179</v>
      </c>
      <c r="E18" s="270">
        <f t="shared" si="0"/>
        <v>4984138.4229494147</v>
      </c>
      <c r="F18" s="120"/>
      <c r="G18" s="348"/>
      <c r="H18" s="348"/>
      <c r="I18" s="348"/>
      <c r="J18" s="348"/>
      <c r="K18" s="118"/>
      <c r="L18" s="118"/>
      <c r="M18" s="118"/>
      <c r="N18" s="118"/>
      <c r="O18" s="118"/>
      <c r="P18" s="118"/>
      <c r="Q18" s="118"/>
      <c r="R18" s="118"/>
    </row>
    <row r="19" spans="1:18" ht="21.9" customHeight="1" x14ac:dyDescent="0.25">
      <c r="A19" s="268" t="s">
        <v>16</v>
      </c>
      <c r="B19" s="269">
        <v>1916744.3253341727</v>
      </c>
      <c r="C19" s="269">
        <v>2533818.4178318945</v>
      </c>
      <c r="D19" s="269">
        <v>71624.12505576518</v>
      </c>
      <c r="E19" s="270">
        <f t="shared" si="0"/>
        <v>4522186.8682218315</v>
      </c>
      <c r="F19" s="120"/>
      <c r="G19" s="348"/>
      <c r="H19" s="348"/>
      <c r="I19" s="348"/>
      <c r="J19" s="348"/>
      <c r="K19" s="118"/>
      <c r="L19" s="118"/>
      <c r="M19" s="118"/>
      <c r="N19" s="118"/>
      <c r="O19" s="118"/>
      <c r="P19" s="118"/>
      <c r="Q19" s="118"/>
      <c r="R19" s="118"/>
    </row>
    <row r="20" spans="1:18" ht="21.9" customHeight="1" x14ac:dyDescent="0.25">
      <c r="A20" s="268" t="s">
        <v>17</v>
      </c>
      <c r="B20" s="269">
        <v>1772921.5769884356</v>
      </c>
      <c r="C20" s="269">
        <v>790544.11769883661</v>
      </c>
      <c r="D20" s="269">
        <v>405487.00490185263</v>
      </c>
      <c r="E20" s="270">
        <f t="shared" si="0"/>
        <v>2968952.6995891249</v>
      </c>
      <c r="F20" s="120"/>
      <c r="G20" s="348"/>
      <c r="H20" s="348"/>
      <c r="I20" s="348"/>
      <c r="J20" s="348"/>
      <c r="K20" s="118"/>
      <c r="L20" s="118"/>
      <c r="M20" s="118"/>
      <c r="N20" s="118"/>
      <c r="O20" s="118"/>
      <c r="P20" s="118"/>
      <c r="Q20" s="118"/>
      <c r="R20" s="118"/>
    </row>
    <row r="21" spans="1:18" ht="21.9" customHeight="1" x14ac:dyDescent="0.25">
      <c r="A21" s="268" t="s">
        <v>18</v>
      </c>
      <c r="B21" s="269">
        <v>3106506.8807084267</v>
      </c>
      <c r="C21" s="269">
        <v>-285069.80188718275</v>
      </c>
      <c r="D21" s="269">
        <v>-629697.37382903858</v>
      </c>
      <c r="E21" s="270">
        <f t="shared" si="0"/>
        <v>2191739.7049922049</v>
      </c>
      <c r="F21" s="120"/>
      <c r="G21" s="348"/>
      <c r="H21" s="348"/>
      <c r="I21" s="348"/>
      <c r="J21" s="348"/>
      <c r="K21" s="118"/>
      <c r="L21" s="118"/>
      <c r="M21" s="118"/>
      <c r="N21" s="118"/>
      <c r="O21" s="118"/>
      <c r="P21" s="118"/>
      <c r="Q21" s="118"/>
      <c r="R21" s="118"/>
    </row>
    <row r="22" spans="1:18" ht="21.9" customHeight="1" x14ac:dyDescent="0.25">
      <c r="A22" s="268" t="s">
        <v>19</v>
      </c>
      <c r="B22" s="269">
        <v>20235952.615255672</v>
      </c>
      <c r="C22" s="269">
        <v>-3518453.0913069602</v>
      </c>
      <c r="D22" s="269">
        <v>-668498.73500992509</v>
      </c>
      <c r="E22" s="270">
        <f t="shared" si="0"/>
        <v>16049000.788938787</v>
      </c>
      <c r="F22" s="120"/>
      <c r="G22" s="348"/>
      <c r="H22" s="348"/>
      <c r="I22" s="348"/>
      <c r="J22" s="348"/>
      <c r="K22" s="118"/>
      <c r="L22" s="118"/>
      <c r="M22" s="118"/>
      <c r="N22" s="118"/>
      <c r="O22" s="118"/>
      <c r="P22" s="118"/>
      <c r="Q22" s="118"/>
      <c r="R22" s="118"/>
    </row>
    <row r="23" spans="1:18" ht="21.9" customHeight="1" x14ac:dyDescent="0.25">
      <c r="A23" s="268" t="s">
        <v>20</v>
      </c>
      <c r="B23" s="269">
        <v>5410595.7707456537</v>
      </c>
      <c r="C23" s="269">
        <v>872747.49655467458</v>
      </c>
      <c r="D23" s="269">
        <v>398069.8878158314</v>
      </c>
      <c r="E23" s="270">
        <f t="shared" si="0"/>
        <v>6681413.1551161595</v>
      </c>
      <c r="F23" s="120"/>
      <c r="G23" s="348"/>
      <c r="H23" s="348"/>
      <c r="I23" s="348"/>
      <c r="J23" s="348"/>
      <c r="K23" s="118"/>
      <c r="L23" s="118"/>
      <c r="M23" s="118"/>
      <c r="N23" s="118"/>
      <c r="O23" s="118"/>
      <c r="P23" s="118"/>
      <c r="Q23" s="118"/>
      <c r="R23" s="118"/>
    </row>
    <row r="24" spans="1:18" ht="21.9" customHeight="1" x14ac:dyDescent="0.25">
      <c r="A24" s="422" t="s">
        <v>69</v>
      </c>
      <c r="B24" s="271">
        <f>SUM(B9:B23)</f>
        <v>97277385.8112517</v>
      </c>
      <c r="C24" s="271">
        <f t="shared" ref="C24:E24" si="1">SUM(C9:C23)</f>
        <v>8140383.0000000075</v>
      </c>
      <c r="D24" s="271">
        <f t="shared" si="1"/>
        <v>980654.75651900959</v>
      </c>
      <c r="E24" s="271">
        <f t="shared" si="1"/>
        <v>106398423.56777075</v>
      </c>
      <c r="F24" s="125"/>
      <c r="G24" s="348"/>
      <c r="H24" s="348"/>
      <c r="I24" s="348"/>
      <c r="J24" s="348"/>
      <c r="K24" s="118"/>
      <c r="L24" s="118"/>
      <c r="M24" s="118"/>
      <c r="N24" s="118"/>
      <c r="O24" s="118"/>
      <c r="P24" s="118"/>
      <c r="Q24" s="118"/>
      <c r="R24" s="118"/>
    </row>
    <row r="25" spans="1:18" ht="26.1" customHeight="1" x14ac:dyDescent="0.2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</row>
  </sheetData>
  <sheetProtection algorithmName="SHA-512" hashValue="7K62A5IGcsW6241clR5t9YfkFnNlwl8CUTm1DXcjMXTlJfGL0eQcmUSIzBFxhe4BhSrkA9/QpSYyHglRwsgH8g==" saltValue="O7ArADdGWdDdXgTwspJXtw==" spinCount="100000" sheet="1" objects="1" scenarios="1"/>
  <mergeCells count="3">
    <mergeCell ref="F8:G8"/>
    <mergeCell ref="A5:E5"/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9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33203125" style="117" customWidth="1"/>
    <col min="2" max="3" width="13.5546875" style="117" customWidth="1"/>
    <col min="4" max="7" width="13.33203125" style="117" customWidth="1"/>
    <col min="8" max="8" width="13.77734375" style="117" customWidth="1"/>
    <col min="9" max="9" width="13.33203125" style="117" customWidth="1"/>
    <col min="10" max="10" width="13.5546875" style="117" customWidth="1"/>
    <col min="11" max="15" width="13.33203125" style="117" customWidth="1"/>
    <col min="16" max="16" width="13.5546875" style="117" customWidth="1"/>
    <col min="17" max="26" width="11.44140625" style="117"/>
    <col min="27" max="27" width="14.5546875" style="117" customWidth="1"/>
    <col min="28" max="255" width="11.44140625" style="117"/>
    <col min="256" max="256" width="17.5546875" style="117" customWidth="1"/>
    <col min="257" max="257" width="20.44140625" style="117" customWidth="1"/>
    <col min="258" max="258" width="15.5546875" style="117" customWidth="1"/>
    <col min="259" max="259" width="18.109375" style="117" customWidth="1"/>
    <col min="260" max="260" width="15.5546875" style="117" customWidth="1"/>
    <col min="261" max="261" width="15" style="117" customWidth="1"/>
    <col min="262" max="262" width="18.5546875" style="117" customWidth="1"/>
    <col min="263" max="263" width="16.44140625" style="117" customWidth="1"/>
    <col min="264" max="264" width="13.5546875" style="117" bestFit="1" customWidth="1"/>
    <col min="265" max="265" width="14.5546875" style="117" customWidth="1"/>
    <col min="266" max="266" width="13.5546875" style="117" customWidth="1"/>
    <col min="267" max="267" width="11.44140625" style="117"/>
    <col min="268" max="268" width="12.109375" style="117" bestFit="1" customWidth="1"/>
    <col min="269" max="271" width="11.44140625" style="117"/>
    <col min="272" max="272" width="13.88671875" style="117" customWidth="1"/>
    <col min="273" max="282" width="11.44140625" style="117"/>
    <col min="283" max="283" width="14.5546875" style="117" customWidth="1"/>
    <col min="284" max="511" width="11.44140625" style="117"/>
    <col min="512" max="512" width="17.5546875" style="117" customWidth="1"/>
    <col min="513" max="513" width="20.44140625" style="117" customWidth="1"/>
    <col min="514" max="514" width="15.5546875" style="117" customWidth="1"/>
    <col min="515" max="515" width="18.109375" style="117" customWidth="1"/>
    <col min="516" max="516" width="15.5546875" style="117" customWidth="1"/>
    <col min="517" max="517" width="15" style="117" customWidth="1"/>
    <col min="518" max="518" width="18.5546875" style="117" customWidth="1"/>
    <col min="519" max="519" width="16.44140625" style="117" customWidth="1"/>
    <col min="520" max="520" width="13.5546875" style="117" bestFit="1" customWidth="1"/>
    <col min="521" max="521" width="14.5546875" style="117" customWidth="1"/>
    <col min="522" max="522" width="13.5546875" style="117" customWidth="1"/>
    <col min="523" max="523" width="11.44140625" style="117"/>
    <col min="524" max="524" width="12.109375" style="117" bestFit="1" customWidth="1"/>
    <col min="525" max="527" width="11.44140625" style="117"/>
    <col min="528" max="528" width="13.88671875" style="117" customWidth="1"/>
    <col min="529" max="538" width="11.44140625" style="117"/>
    <col min="539" max="539" width="14.5546875" style="117" customWidth="1"/>
    <col min="540" max="767" width="11.44140625" style="117"/>
    <col min="768" max="768" width="17.5546875" style="117" customWidth="1"/>
    <col min="769" max="769" width="20.44140625" style="117" customWidth="1"/>
    <col min="770" max="770" width="15.5546875" style="117" customWidth="1"/>
    <col min="771" max="771" width="18.109375" style="117" customWidth="1"/>
    <col min="772" max="772" width="15.5546875" style="117" customWidth="1"/>
    <col min="773" max="773" width="15" style="117" customWidth="1"/>
    <col min="774" max="774" width="18.5546875" style="117" customWidth="1"/>
    <col min="775" max="775" width="16.44140625" style="117" customWidth="1"/>
    <col min="776" max="776" width="13.5546875" style="117" bestFit="1" customWidth="1"/>
    <col min="777" max="777" width="14.5546875" style="117" customWidth="1"/>
    <col min="778" max="778" width="13.5546875" style="117" customWidth="1"/>
    <col min="779" max="779" width="11.44140625" style="117"/>
    <col min="780" max="780" width="12.109375" style="117" bestFit="1" customWidth="1"/>
    <col min="781" max="783" width="11.44140625" style="117"/>
    <col min="784" max="784" width="13.88671875" style="117" customWidth="1"/>
    <col min="785" max="794" width="11.44140625" style="117"/>
    <col min="795" max="795" width="14.5546875" style="117" customWidth="1"/>
    <col min="796" max="1023" width="11.44140625" style="117"/>
    <col min="1024" max="1024" width="17.5546875" style="117" customWidth="1"/>
    <col min="1025" max="1025" width="20.44140625" style="117" customWidth="1"/>
    <col min="1026" max="1026" width="15.5546875" style="117" customWidth="1"/>
    <col min="1027" max="1027" width="18.109375" style="117" customWidth="1"/>
    <col min="1028" max="1028" width="15.5546875" style="117" customWidth="1"/>
    <col min="1029" max="1029" width="15" style="117" customWidth="1"/>
    <col min="1030" max="1030" width="18.5546875" style="117" customWidth="1"/>
    <col min="1031" max="1031" width="16.44140625" style="117" customWidth="1"/>
    <col min="1032" max="1032" width="13.5546875" style="117" bestFit="1" customWidth="1"/>
    <col min="1033" max="1033" width="14.5546875" style="117" customWidth="1"/>
    <col min="1034" max="1034" width="13.5546875" style="117" customWidth="1"/>
    <col min="1035" max="1035" width="11.44140625" style="117"/>
    <col min="1036" max="1036" width="12.109375" style="117" bestFit="1" customWidth="1"/>
    <col min="1037" max="1039" width="11.44140625" style="117"/>
    <col min="1040" max="1040" width="13.88671875" style="117" customWidth="1"/>
    <col min="1041" max="1050" width="11.44140625" style="117"/>
    <col min="1051" max="1051" width="14.5546875" style="117" customWidth="1"/>
    <col min="1052" max="1279" width="11.44140625" style="117"/>
    <col min="1280" max="1280" width="17.5546875" style="117" customWidth="1"/>
    <col min="1281" max="1281" width="20.44140625" style="117" customWidth="1"/>
    <col min="1282" max="1282" width="15.5546875" style="117" customWidth="1"/>
    <col min="1283" max="1283" width="18.109375" style="117" customWidth="1"/>
    <col min="1284" max="1284" width="15.5546875" style="117" customWidth="1"/>
    <col min="1285" max="1285" width="15" style="117" customWidth="1"/>
    <col min="1286" max="1286" width="18.5546875" style="117" customWidth="1"/>
    <col min="1287" max="1287" width="16.44140625" style="117" customWidth="1"/>
    <col min="1288" max="1288" width="13.5546875" style="117" bestFit="1" customWidth="1"/>
    <col min="1289" max="1289" width="14.5546875" style="117" customWidth="1"/>
    <col min="1290" max="1290" width="13.5546875" style="117" customWidth="1"/>
    <col min="1291" max="1291" width="11.44140625" style="117"/>
    <col min="1292" max="1292" width="12.109375" style="117" bestFit="1" customWidth="1"/>
    <col min="1293" max="1295" width="11.44140625" style="117"/>
    <col min="1296" max="1296" width="13.88671875" style="117" customWidth="1"/>
    <col min="1297" max="1306" width="11.44140625" style="117"/>
    <col min="1307" max="1307" width="14.5546875" style="117" customWidth="1"/>
    <col min="1308" max="1535" width="11.44140625" style="117"/>
    <col min="1536" max="1536" width="17.5546875" style="117" customWidth="1"/>
    <col min="1537" max="1537" width="20.44140625" style="117" customWidth="1"/>
    <col min="1538" max="1538" width="15.5546875" style="117" customWidth="1"/>
    <col min="1539" max="1539" width="18.109375" style="117" customWidth="1"/>
    <col min="1540" max="1540" width="15.5546875" style="117" customWidth="1"/>
    <col min="1541" max="1541" width="15" style="117" customWidth="1"/>
    <col min="1542" max="1542" width="18.5546875" style="117" customWidth="1"/>
    <col min="1543" max="1543" width="16.44140625" style="117" customWidth="1"/>
    <col min="1544" max="1544" width="13.5546875" style="117" bestFit="1" customWidth="1"/>
    <col min="1545" max="1545" width="14.5546875" style="117" customWidth="1"/>
    <col min="1546" max="1546" width="13.5546875" style="117" customWidth="1"/>
    <col min="1547" max="1547" width="11.44140625" style="117"/>
    <col min="1548" max="1548" width="12.109375" style="117" bestFit="1" customWidth="1"/>
    <col min="1549" max="1551" width="11.44140625" style="117"/>
    <col min="1552" max="1552" width="13.88671875" style="117" customWidth="1"/>
    <col min="1553" max="1562" width="11.44140625" style="117"/>
    <col min="1563" max="1563" width="14.5546875" style="117" customWidth="1"/>
    <col min="1564" max="1791" width="11.44140625" style="117"/>
    <col min="1792" max="1792" width="17.5546875" style="117" customWidth="1"/>
    <col min="1793" max="1793" width="20.44140625" style="117" customWidth="1"/>
    <col min="1794" max="1794" width="15.5546875" style="117" customWidth="1"/>
    <col min="1795" max="1795" width="18.109375" style="117" customWidth="1"/>
    <col min="1796" max="1796" width="15.5546875" style="117" customWidth="1"/>
    <col min="1797" max="1797" width="15" style="117" customWidth="1"/>
    <col min="1798" max="1798" width="18.5546875" style="117" customWidth="1"/>
    <col min="1799" max="1799" width="16.44140625" style="117" customWidth="1"/>
    <col min="1800" max="1800" width="13.5546875" style="117" bestFit="1" customWidth="1"/>
    <col min="1801" max="1801" width="14.5546875" style="117" customWidth="1"/>
    <col min="1802" max="1802" width="13.5546875" style="117" customWidth="1"/>
    <col min="1803" max="1803" width="11.44140625" style="117"/>
    <col min="1804" max="1804" width="12.109375" style="117" bestFit="1" customWidth="1"/>
    <col min="1805" max="1807" width="11.44140625" style="117"/>
    <col min="1808" max="1808" width="13.88671875" style="117" customWidth="1"/>
    <col min="1809" max="1818" width="11.44140625" style="117"/>
    <col min="1819" max="1819" width="14.5546875" style="117" customWidth="1"/>
    <col min="1820" max="2047" width="11.44140625" style="117"/>
    <col min="2048" max="2048" width="17.5546875" style="117" customWidth="1"/>
    <col min="2049" max="2049" width="20.44140625" style="117" customWidth="1"/>
    <col min="2050" max="2050" width="15.5546875" style="117" customWidth="1"/>
    <col min="2051" max="2051" width="18.109375" style="117" customWidth="1"/>
    <col min="2052" max="2052" width="15.5546875" style="117" customWidth="1"/>
    <col min="2053" max="2053" width="15" style="117" customWidth="1"/>
    <col min="2054" max="2054" width="18.5546875" style="117" customWidth="1"/>
    <col min="2055" max="2055" width="16.44140625" style="117" customWidth="1"/>
    <col min="2056" max="2056" width="13.5546875" style="117" bestFit="1" customWidth="1"/>
    <col min="2057" max="2057" width="14.5546875" style="117" customWidth="1"/>
    <col min="2058" max="2058" width="13.5546875" style="117" customWidth="1"/>
    <col min="2059" max="2059" width="11.44140625" style="117"/>
    <col min="2060" max="2060" width="12.109375" style="117" bestFit="1" customWidth="1"/>
    <col min="2061" max="2063" width="11.44140625" style="117"/>
    <col min="2064" max="2064" width="13.88671875" style="117" customWidth="1"/>
    <col min="2065" max="2074" width="11.44140625" style="117"/>
    <col min="2075" max="2075" width="14.5546875" style="117" customWidth="1"/>
    <col min="2076" max="2303" width="11.44140625" style="117"/>
    <col min="2304" max="2304" width="17.5546875" style="117" customWidth="1"/>
    <col min="2305" max="2305" width="20.44140625" style="117" customWidth="1"/>
    <col min="2306" max="2306" width="15.5546875" style="117" customWidth="1"/>
    <col min="2307" max="2307" width="18.109375" style="117" customWidth="1"/>
    <col min="2308" max="2308" width="15.5546875" style="117" customWidth="1"/>
    <col min="2309" max="2309" width="15" style="117" customWidth="1"/>
    <col min="2310" max="2310" width="18.5546875" style="117" customWidth="1"/>
    <col min="2311" max="2311" width="16.44140625" style="117" customWidth="1"/>
    <col min="2312" max="2312" width="13.5546875" style="117" bestFit="1" customWidth="1"/>
    <col min="2313" max="2313" width="14.5546875" style="117" customWidth="1"/>
    <col min="2314" max="2314" width="13.5546875" style="117" customWidth="1"/>
    <col min="2315" max="2315" width="11.44140625" style="117"/>
    <col min="2316" max="2316" width="12.109375" style="117" bestFit="1" customWidth="1"/>
    <col min="2317" max="2319" width="11.44140625" style="117"/>
    <col min="2320" max="2320" width="13.88671875" style="117" customWidth="1"/>
    <col min="2321" max="2330" width="11.44140625" style="117"/>
    <col min="2331" max="2331" width="14.5546875" style="117" customWidth="1"/>
    <col min="2332" max="2559" width="11.44140625" style="117"/>
    <col min="2560" max="2560" width="17.5546875" style="117" customWidth="1"/>
    <col min="2561" max="2561" width="20.44140625" style="117" customWidth="1"/>
    <col min="2562" max="2562" width="15.5546875" style="117" customWidth="1"/>
    <col min="2563" max="2563" width="18.109375" style="117" customWidth="1"/>
    <col min="2564" max="2564" width="15.5546875" style="117" customWidth="1"/>
    <col min="2565" max="2565" width="15" style="117" customWidth="1"/>
    <col min="2566" max="2566" width="18.5546875" style="117" customWidth="1"/>
    <col min="2567" max="2567" width="16.44140625" style="117" customWidth="1"/>
    <col min="2568" max="2568" width="13.5546875" style="117" bestFit="1" customWidth="1"/>
    <col min="2569" max="2569" width="14.5546875" style="117" customWidth="1"/>
    <col min="2570" max="2570" width="13.5546875" style="117" customWidth="1"/>
    <col min="2571" max="2571" width="11.44140625" style="117"/>
    <col min="2572" max="2572" width="12.109375" style="117" bestFit="1" customWidth="1"/>
    <col min="2573" max="2575" width="11.44140625" style="117"/>
    <col min="2576" max="2576" width="13.88671875" style="117" customWidth="1"/>
    <col min="2577" max="2586" width="11.44140625" style="117"/>
    <col min="2587" max="2587" width="14.5546875" style="117" customWidth="1"/>
    <col min="2588" max="2815" width="11.44140625" style="117"/>
    <col min="2816" max="2816" width="17.5546875" style="117" customWidth="1"/>
    <col min="2817" max="2817" width="20.44140625" style="117" customWidth="1"/>
    <col min="2818" max="2818" width="15.5546875" style="117" customWidth="1"/>
    <col min="2819" max="2819" width="18.109375" style="117" customWidth="1"/>
    <col min="2820" max="2820" width="15.5546875" style="117" customWidth="1"/>
    <col min="2821" max="2821" width="15" style="117" customWidth="1"/>
    <col min="2822" max="2822" width="18.5546875" style="117" customWidth="1"/>
    <col min="2823" max="2823" width="16.44140625" style="117" customWidth="1"/>
    <col min="2824" max="2824" width="13.5546875" style="117" bestFit="1" customWidth="1"/>
    <col min="2825" max="2825" width="14.5546875" style="117" customWidth="1"/>
    <col min="2826" max="2826" width="13.5546875" style="117" customWidth="1"/>
    <col min="2827" max="2827" width="11.44140625" style="117"/>
    <col min="2828" max="2828" width="12.109375" style="117" bestFit="1" customWidth="1"/>
    <col min="2829" max="2831" width="11.44140625" style="117"/>
    <col min="2832" max="2832" width="13.88671875" style="117" customWidth="1"/>
    <col min="2833" max="2842" width="11.44140625" style="117"/>
    <col min="2843" max="2843" width="14.5546875" style="117" customWidth="1"/>
    <col min="2844" max="3071" width="11.44140625" style="117"/>
    <col min="3072" max="3072" width="17.5546875" style="117" customWidth="1"/>
    <col min="3073" max="3073" width="20.44140625" style="117" customWidth="1"/>
    <col min="3074" max="3074" width="15.5546875" style="117" customWidth="1"/>
    <col min="3075" max="3075" width="18.109375" style="117" customWidth="1"/>
    <col min="3076" max="3076" width="15.5546875" style="117" customWidth="1"/>
    <col min="3077" max="3077" width="15" style="117" customWidth="1"/>
    <col min="3078" max="3078" width="18.5546875" style="117" customWidth="1"/>
    <col min="3079" max="3079" width="16.44140625" style="117" customWidth="1"/>
    <col min="3080" max="3080" width="13.5546875" style="117" bestFit="1" customWidth="1"/>
    <col min="3081" max="3081" width="14.5546875" style="117" customWidth="1"/>
    <col min="3082" max="3082" width="13.5546875" style="117" customWidth="1"/>
    <col min="3083" max="3083" width="11.44140625" style="117"/>
    <col min="3084" max="3084" width="12.109375" style="117" bestFit="1" customWidth="1"/>
    <col min="3085" max="3087" width="11.44140625" style="117"/>
    <col min="3088" max="3088" width="13.88671875" style="117" customWidth="1"/>
    <col min="3089" max="3098" width="11.44140625" style="117"/>
    <col min="3099" max="3099" width="14.5546875" style="117" customWidth="1"/>
    <col min="3100" max="3327" width="11.44140625" style="117"/>
    <col min="3328" max="3328" width="17.5546875" style="117" customWidth="1"/>
    <col min="3329" max="3329" width="20.44140625" style="117" customWidth="1"/>
    <col min="3330" max="3330" width="15.5546875" style="117" customWidth="1"/>
    <col min="3331" max="3331" width="18.109375" style="117" customWidth="1"/>
    <col min="3332" max="3332" width="15.5546875" style="117" customWidth="1"/>
    <col min="3333" max="3333" width="15" style="117" customWidth="1"/>
    <col min="3334" max="3334" width="18.5546875" style="117" customWidth="1"/>
    <col min="3335" max="3335" width="16.44140625" style="117" customWidth="1"/>
    <col min="3336" max="3336" width="13.5546875" style="117" bestFit="1" customWidth="1"/>
    <col min="3337" max="3337" width="14.5546875" style="117" customWidth="1"/>
    <col min="3338" max="3338" width="13.5546875" style="117" customWidth="1"/>
    <col min="3339" max="3339" width="11.44140625" style="117"/>
    <col min="3340" max="3340" width="12.109375" style="117" bestFit="1" customWidth="1"/>
    <col min="3341" max="3343" width="11.44140625" style="117"/>
    <col min="3344" max="3344" width="13.88671875" style="117" customWidth="1"/>
    <col min="3345" max="3354" width="11.44140625" style="117"/>
    <col min="3355" max="3355" width="14.5546875" style="117" customWidth="1"/>
    <col min="3356" max="3583" width="11.44140625" style="117"/>
    <col min="3584" max="3584" width="17.5546875" style="117" customWidth="1"/>
    <col min="3585" max="3585" width="20.44140625" style="117" customWidth="1"/>
    <col min="3586" max="3586" width="15.5546875" style="117" customWidth="1"/>
    <col min="3587" max="3587" width="18.109375" style="117" customWidth="1"/>
    <col min="3588" max="3588" width="15.5546875" style="117" customWidth="1"/>
    <col min="3589" max="3589" width="15" style="117" customWidth="1"/>
    <col min="3590" max="3590" width="18.5546875" style="117" customWidth="1"/>
    <col min="3591" max="3591" width="16.44140625" style="117" customWidth="1"/>
    <col min="3592" max="3592" width="13.5546875" style="117" bestFit="1" customWidth="1"/>
    <col min="3593" max="3593" width="14.5546875" style="117" customWidth="1"/>
    <col min="3594" max="3594" width="13.5546875" style="117" customWidth="1"/>
    <col min="3595" max="3595" width="11.44140625" style="117"/>
    <col min="3596" max="3596" width="12.109375" style="117" bestFit="1" customWidth="1"/>
    <col min="3597" max="3599" width="11.44140625" style="117"/>
    <col min="3600" max="3600" width="13.88671875" style="117" customWidth="1"/>
    <col min="3601" max="3610" width="11.44140625" style="117"/>
    <col min="3611" max="3611" width="14.5546875" style="117" customWidth="1"/>
    <col min="3612" max="3839" width="11.44140625" style="117"/>
    <col min="3840" max="3840" width="17.5546875" style="117" customWidth="1"/>
    <col min="3841" max="3841" width="20.44140625" style="117" customWidth="1"/>
    <col min="3842" max="3842" width="15.5546875" style="117" customWidth="1"/>
    <col min="3843" max="3843" width="18.109375" style="117" customWidth="1"/>
    <col min="3844" max="3844" width="15.5546875" style="117" customWidth="1"/>
    <col min="3845" max="3845" width="15" style="117" customWidth="1"/>
    <col min="3846" max="3846" width="18.5546875" style="117" customWidth="1"/>
    <col min="3847" max="3847" width="16.44140625" style="117" customWidth="1"/>
    <col min="3848" max="3848" width="13.5546875" style="117" bestFit="1" customWidth="1"/>
    <col min="3849" max="3849" width="14.5546875" style="117" customWidth="1"/>
    <col min="3850" max="3850" width="13.5546875" style="117" customWidth="1"/>
    <col min="3851" max="3851" width="11.44140625" style="117"/>
    <col min="3852" max="3852" width="12.109375" style="117" bestFit="1" customWidth="1"/>
    <col min="3853" max="3855" width="11.44140625" style="117"/>
    <col min="3856" max="3856" width="13.88671875" style="117" customWidth="1"/>
    <col min="3857" max="3866" width="11.44140625" style="117"/>
    <col min="3867" max="3867" width="14.5546875" style="117" customWidth="1"/>
    <col min="3868" max="4095" width="11.44140625" style="117"/>
    <col min="4096" max="4096" width="17.5546875" style="117" customWidth="1"/>
    <col min="4097" max="4097" width="20.44140625" style="117" customWidth="1"/>
    <col min="4098" max="4098" width="15.5546875" style="117" customWidth="1"/>
    <col min="4099" max="4099" width="18.109375" style="117" customWidth="1"/>
    <col min="4100" max="4100" width="15.5546875" style="117" customWidth="1"/>
    <col min="4101" max="4101" width="15" style="117" customWidth="1"/>
    <col min="4102" max="4102" width="18.5546875" style="117" customWidth="1"/>
    <col min="4103" max="4103" width="16.44140625" style="117" customWidth="1"/>
    <col min="4104" max="4104" width="13.5546875" style="117" bestFit="1" customWidth="1"/>
    <col min="4105" max="4105" width="14.5546875" style="117" customWidth="1"/>
    <col min="4106" max="4106" width="13.5546875" style="117" customWidth="1"/>
    <col min="4107" max="4107" width="11.44140625" style="117"/>
    <col min="4108" max="4108" width="12.109375" style="117" bestFit="1" customWidth="1"/>
    <col min="4109" max="4111" width="11.44140625" style="117"/>
    <col min="4112" max="4112" width="13.88671875" style="117" customWidth="1"/>
    <col min="4113" max="4122" width="11.44140625" style="117"/>
    <col min="4123" max="4123" width="14.5546875" style="117" customWidth="1"/>
    <col min="4124" max="4351" width="11.44140625" style="117"/>
    <col min="4352" max="4352" width="17.5546875" style="117" customWidth="1"/>
    <col min="4353" max="4353" width="20.44140625" style="117" customWidth="1"/>
    <col min="4354" max="4354" width="15.5546875" style="117" customWidth="1"/>
    <col min="4355" max="4355" width="18.109375" style="117" customWidth="1"/>
    <col min="4356" max="4356" width="15.5546875" style="117" customWidth="1"/>
    <col min="4357" max="4357" width="15" style="117" customWidth="1"/>
    <col min="4358" max="4358" width="18.5546875" style="117" customWidth="1"/>
    <col min="4359" max="4359" width="16.44140625" style="117" customWidth="1"/>
    <col min="4360" max="4360" width="13.5546875" style="117" bestFit="1" customWidth="1"/>
    <col min="4361" max="4361" width="14.5546875" style="117" customWidth="1"/>
    <col min="4362" max="4362" width="13.5546875" style="117" customWidth="1"/>
    <col min="4363" max="4363" width="11.44140625" style="117"/>
    <col min="4364" max="4364" width="12.109375" style="117" bestFit="1" customWidth="1"/>
    <col min="4365" max="4367" width="11.44140625" style="117"/>
    <col min="4368" max="4368" width="13.88671875" style="117" customWidth="1"/>
    <col min="4369" max="4378" width="11.44140625" style="117"/>
    <col min="4379" max="4379" width="14.5546875" style="117" customWidth="1"/>
    <col min="4380" max="4607" width="11.44140625" style="117"/>
    <col min="4608" max="4608" width="17.5546875" style="117" customWidth="1"/>
    <col min="4609" max="4609" width="20.44140625" style="117" customWidth="1"/>
    <col min="4610" max="4610" width="15.5546875" style="117" customWidth="1"/>
    <col min="4611" max="4611" width="18.109375" style="117" customWidth="1"/>
    <col min="4612" max="4612" width="15.5546875" style="117" customWidth="1"/>
    <col min="4613" max="4613" width="15" style="117" customWidth="1"/>
    <col min="4614" max="4614" width="18.5546875" style="117" customWidth="1"/>
    <col min="4615" max="4615" width="16.44140625" style="117" customWidth="1"/>
    <col min="4616" max="4616" width="13.5546875" style="117" bestFit="1" customWidth="1"/>
    <col min="4617" max="4617" width="14.5546875" style="117" customWidth="1"/>
    <col min="4618" max="4618" width="13.5546875" style="117" customWidth="1"/>
    <col min="4619" max="4619" width="11.44140625" style="117"/>
    <col min="4620" max="4620" width="12.109375" style="117" bestFit="1" customWidth="1"/>
    <col min="4621" max="4623" width="11.44140625" style="117"/>
    <col min="4624" max="4624" width="13.88671875" style="117" customWidth="1"/>
    <col min="4625" max="4634" width="11.44140625" style="117"/>
    <col min="4635" max="4635" width="14.5546875" style="117" customWidth="1"/>
    <col min="4636" max="4863" width="11.44140625" style="117"/>
    <col min="4864" max="4864" width="17.5546875" style="117" customWidth="1"/>
    <col min="4865" max="4865" width="20.44140625" style="117" customWidth="1"/>
    <col min="4866" max="4866" width="15.5546875" style="117" customWidth="1"/>
    <col min="4867" max="4867" width="18.109375" style="117" customWidth="1"/>
    <col min="4868" max="4868" width="15.5546875" style="117" customWidth="1"/>
    <col min="4869" max="4869" width="15" style="117" customWidth="1"/>
    <col min="4870" max="4870" width="18.5546875" style="117" customWidth="1"/>
    <col min="4871" max="4871" width="16.44140625" style="117" customWidth="1"/>
    <col min="4872" max="4872" width="13.5546875" style="117" bestFit="1" customWidth="1"/>
    <col min="4873" max="4873" width="14.5546875" style="117" customWidth="1"/>
    <col min="4874" max="4874" width="13.5546875" style="117" customWidth="1"/>
    <col min="4875" max="4875" width="11.44140625" style="117"/>
    <col min="4876" max="4876" width="12.109375" style="117" bestFit="1" customWidth="1"/>
    <col min="4877" max="4879" width="11.44140625" style="117"/>
    <col min="4880" max="4880" width="13.88671875" style="117" customWidth="1"/>
    <col min="4881" max="4890" width="11.44140625" style="117"/>
    <col min="4891" max="4891" width="14.5546875" style="117" customWidth="1"/>
    <col min="4892" max="5119" width="11.44140625" style="117"/>
    <col min="5120" max="5120" width="17.5546875" style="117" customWidth="1"/>
    <col min="5121" max="5121" width="20.44140625" style="117" customWidth="1"/>
    <col min="5122" max="5122" width="15.5546875" style="117" customWidth="1"/>
    <col min="5123" max="5123" width="18.109375" style="117" customWidth="1"/>
    <col min="5124" max="5124" width="15.5546875" style="117" customWidth="1"/>
    <col min="5125" max="5125" width="15" style="117" customWidth="1"/>
    <col min="5126" max="5126" width="18.5546875" style="117" customWidth="1"/>
    <col min="5127" max="5127" width="16.44140625" style="117" customWidth="1"/>
    <col min="5128" max="5128" width="13.5546875" style="117" bestFit="1" customWidth="1"/>
    <col min="5129" max="5129" width="14.5546875" style="117" customWidth="1"/>
    <col min="5130" max="5130" width="13.5546875" style="117" customWidth="1"/>
    <col min="5131" max="5131" width="11.44140625" style="117"/>
    <col min="5132" max="5132" width="12.109375" style="117" bestFit="1" customWidth="1"/>
    <col min="5133" max="5135" width="11.44140625" style="117"/>
    <col min="5136" max="5136" width="13.88671875" style="117" customWidth="1"/>
    <col min="5137" max="5146" width="11.44140625" style="117"/>
    <col min="5147" max="5147" width="14.5546875" style="117" customWidth="1"/>
    <col min="5148" max="5375" width="11.44140625" style="117"/>
    <col min="5376" max="5376" width="17.5546875" style="117" customWidth="1"/>
    <col min="5377" max="5377" width="20.44140625" style="117" customWidth="1"/>
    <col min="5378" max="5378" width="15.5546875" style="117" customWidth="1"/>
    <col min="5379" max="5379" width="18.109375" style="117" customWidth="1"/>
    <col min="5380" max="5380" width="15.5546875" style="117" customWidth="1"/>
    <col min="5381" max="5381" width="15" style="117" customWidth="1"/>
    <col min="5382" max="5382" width="18.5546875" style="117" customWidth="1"/>
    <col min="5383" max="5383" width="16.44140625" style="117" customWidth="1"/>
    <col min="5384" max="5384" width="13.5546875" style="117" bestFit="1" customWidth="1"/>
    <col min="5385" max="5385" width="14.5546875" style="117" customWidth="1"/>
    <col min="5386" max="5386" width="13.5546875" style="117" customWidth="1"/>
    <col min="5387" max="5387" width="11.44140625" style="117"/>
    <col min="5388" max="5388" width="12.109375" style="117" bestFit="1" customWidth="1"/>
    <col min="5389" max="5391" width="11.44140625" style="117"/>
    <col min="5392" max="5392" width="13.88671875" style="117" customWidth="1"/>
    <col min="5393" max="5402" width="11.44140625" style="117"/>
    <col min="5403" max="5403" width="14.5546875" style="117" customWidth="1"/>
    <col min="5404" max="5631" width="11.44140625" style="117"/>
    <col min="5632" max="5632" width="17.5546875" style="117" customWidth="1"/>
    <col min="5633" max="5633" width="20.44140625" style="117" customWidth="1"/>
    <col min="5634" max="5634" width="15.5546875" style="117" customWidth="1"/>
    <col min="5635" max="5635" width="18.109375" style="117" customWidth="1"/>
    <col min="5636" max="5636" width="15.5546875" style="117" customWidth="1"/>
    <col min="5637" max="5637" width="15" style="117" customWidth="1"/>
    <col min="5638" max="5638" width="18.5546875" style="117" customWidth="1"/>
    <col min="5639" max="5639" width="16.44140625" style="117" customWidth="1"/>
    <col min="5640" max="5640" width="13.5546875" style="117" bestFit="1" customWidth="1"/>
    <col min="5641" max="5641" width="14.5546875" style="117" customWidth="1"/>
    <col min="5642" max="5642" width="13.5546875" style="117" customWidth="1"/>
    <col min="5643" max="5643" width="11.44140625" style="117"/>
    <col min="5644" max="5644" width="12.109375" style="117" bestFit="1" customWidth="1"/>
    <col min="5645" max="5647" width="11.44140625" style="117"/>
    <col min="5648" max="5648" width="13.88671875" style="117" customWidth="1"/>
    <col min="5649" max="5658" width="11.44140625" style="117"/>
    <col min="5659" max="5659" width="14.5546875" style="117" customWidth="1"/>
    <col min="5660" max="5887" width="11.44140625" style="117"/>
    <col min="5888" max="5888" width="17.5546875" style="117" customWidth="1"/>
    <col min="5889" max="5889" width="20.44140625" style="117" customWidth="1"/>
    <col min="5890" max="5890" width="15.5546875" style="117" customWidth="1"/>
    <col min="5891" max="5891" width="18.109375" style="117" customWidth="1"/>
    <col min="5892" max="5892" width="15.5546875" style="117" customWidth="1"/>
    <col min="5893" max="5893" width="15" style="117" customWidth="1"/>
    <col min="5894" max="5894" width="18.5546875" style="117" customWidth="1"/>
    <col min="5895" max="5895" width="16.44140625" style="117" customWidth="1"/>
    <col min="5896" max="5896" width="13.5546875" style="117" bestFit="1" customWidth="1"/>
    <col min="5897" max="5897" width="14.5546875" style="117" customWidth="1"/>
    <col min="5898" max="5898" width="13.5546875" style="117" customWidth="1"/>
    <col min="5899" max="5899" width="11.44140625" style="117"/>
    <col min="5900" max="5900" width="12.109375" style="117" bestFit="1" customWidth="1"/>
    <col min="5901" max="5903" width="11.44140625" style="117"/>
    <col min="5904" max="5904" width="13.88671875" style="117" customWidth="1"/>
    <col min="5905" max="5914" width="11.44140625" style="117"/>
    <col min="5915" max="5915" width="14.5546875" style="117" customWidth="1"/>
    <col min="5916" max="6143" width="11.44140625" style="117"/>
    <col min="6144" max="6144" width="17.5546875" style="117" customWidth="1"/>
    <col min="6145" max="6145" width="20.44140625" style="117" customWidth="1"/>
    <col min="6146" max="6146" width="15.5546875" style="117" customWidth="1"/>
    <col min="6147" max="6147" width="18.109375" style="117" customWidth="1"/>
    <col min="6148" max="6148" width="15.5546875" style="117" customWidth="1"/>
    <col min="6149" max="6149" width="15" style="117" customWidth="1"/>
    <col min="6150" max="6150" width="18.5546875" style="117" customWidth="1"/>
    <col min="6151" max="6151" width="16.44140625" style="117" customWidth="1"/>
    <col min="6152" max="6152" width="13.5546875" style="117" bestFit="1" customWidth="1"/>
    <col min="6153" max="6153" width="14.5546875" style="117" customWidth="1"/>
    <col min="6154" max="6154" width="13.5546875" style="117" customWidth="1"/>
    <col min="6155" max="6155" width="11.44140625" style="117"/>
    <col min="6156" max="6156" width="12.109375" style="117" bestFit="1" customWidth="1"/>
    <col min="6157" max="6159" width="11.44140625" style="117"/>
    <col min="6160" max="6160" width="13.88671875" style="117" customWidth="1"/>
    <col min="6161" max="6170" width="11.44140625" style="117"/>
    <col min="6171" max="6171" width="14.5546875" style="117" customWidth="1"/>
    <col min="6172" max="6399" width="11.44140625" style="117"/>
    <col min="6400" max="6400" width="17.5546875" style="117" customWidth="1"/>
    <col min="6401" max="6401" width="20.44140625" style="117" customWidth="1"/>
    <col min="6402" max="6402" width="15.5546875" style="117" customWidth="1"/>
    <col min="6403" max="6403" width="18.109375" style="117" customWidth="1"/>
    <col min="6404" max="6404" width="15.5546875" style="117" customWidth="1"/>
    <col min="6405" max="6405" width="15" style="117" customWidth="1"/>
    <col min="6406" max="6406" width="18.5546875" style="117" customWidth="1"/>
    <col min="6407" max="6407" width="16.44140625" style="117" customWidth="1"/>
    <col min="6408" max="6408" width="13.5546875" style="117" bestFit="1" customWidth="1"/>
    <col min="6409" max="6409" width="14.5546875" style="117" customWidth="1"/>
    <col min="6410" max="6410" width="13.5546875" style="117" customWidth="1"/>
    <col min="6411" max="6411" width="11.44140625" style="117"/>
    <col min="6412" max="6412" width="12.109375" style="117" bestFit="1" customWidth="1"/>
    <col min="6413" max="6415" width="11.44140625" style="117"/>
    <col min="6416" max="6416" width="13.88671875" style="117" customWidth="1"/>
    <col min="6417" max="6426" width="11.44140625" style="117"/>
    <col min="6427" max="6427" width="14.5546875" style="117" customWidth="1"/>
    <col min="6428" max="6655" width="11.44140625" style="117"/>
    <col min="6656" max="6656" width="17.5546875" style="117" customWidth="1"/>
    <col min="6657" max="6657" width="20.44140625" style="117" customWidth="1"/>
    <col min="6658" max="6658" width="15.5546875" style="117" customWidth="1"/>
    <col min="6659" max="6659" width="18.109375" style="117" customWidth="1"/>
    <col min="6660" max="6660" width="15.5546875" style="117" customWidth="1"/>
    <col min="6661" max="6661" width="15" style="117" customWidth="1"/>
    <col min="6662" max="6662" width="18.5546875" style="117" customWidth="1"/>
    <col min="6663" max="6663" width="16.44140625" style="117" customWidth="1"/>
    <col min="6664" max="6664" width="13.5546875" style="117" bestFit="1" customWidth="1"/>
    <col min="6665" max="6665" width="14.5546875" style="117" customWidth="1"/>
    <col min="6666" max="6666" width="13.5546875" style="117" customWidth="1"/>
    <col min="6667" max="6667" width="11.44140625" style="117"/>
    <col min="6668" max="6668" width="12.109375" style="117" bestFit="1" customWidth="1"/>
    <col min="6669" max="6671" width="11.44140625" style="117"/>
    <col min="6672" max="6672" width="13.88671875" style="117" customWidth="1"/>
    <col min="6673" max="6682" width="11.44140625" style="117"/>
    <col min="6683" max="6683" width="14.5546875" style="117" customWidth="1"/>
    <col min="6684" max="6911" width="11.44140625" style="117"/>
    <col min="6912" max="6912" width="17.5546875" style="117" customWidth="1"/>
    <col min="6913" max="6913" width="20.44140625" style="117" customWidth="1"/>
    <col min="6914" max="6914" width="15.5546875" style="117" customWidth="1"/>
    <col min="6915" max="6915" width="18.109375" style="117" customWidth="1"/>
    <col min="6916" max="6916" width="15.5546875" style="117" customWidth="1"/>
    <col min="6917" max="6917" width="15" style="117" customWidth="1"/>
    <col min="6918" max="6918" width="18.5546875" style="117" customWidth="1"/>
    <col min="6919" max="6919" width="16.44140625" style="117" customWidth="1"/>
    <col min="6920" max="6920" width="13.5546875" style="117" bestFit="1" customWidth="1"/>
    <col min="6921" max="6921" width="14.5546875" style="117" customWidth="1"/>
    <col min="6922" max="6922" width="13.5546875" style="117" customWidth="1"/>
    <col min="6923" max="6923" width="11.44140625" style="117"/>
    <col min="6924" max="6924" width="12.109375" style="117" bestFit="1" customWidth="1"/>
    <col min="6925" max="6927" width="11.44140625" style="117"/>
    <col min="6928" max="6928" width="13.88671875" style="117" customWidth="1"/>
    <col min="6929" max="6938" width="11.44140625" style="117"/>
    <col min="6939" max="6939" width="14.5546875" style="117" customWidth="1"/>
    <col min="6940" max="7167" width="11.44140625" style="117"/>
    <col min="7168" max="7168" width="17.5546875" style="117" customWidth="1"/>
    <col min="7169" max="7169" width="20.44140625" style="117" customWidth="1"/>
    <col min="7170" max="7170" width="15.5546875" style="117" customWidth="1"/>
    <col min="7171" max="7171" width="18.109375" style="117" customWidth="1"/>
    <col min="7172" max="7172" width="15.5546875" style="117" customWidth="1"/>
    <col min="7173" max="7173" width="15" style="117" customWidth="1"/>
    <col min="7174" max="7174" width="18.5546875" style="117" customWidth="1"/>
    <col min="7175" max="7175" width="16.44140625" style="117" customWidth="1"/>
    <col min="7176" max="7176" width="13.5546875" style="117" bestFit="1" customWidth="1"/>
    <col min="7177" max="7177" width="14.5546875" style="117" customWidth="1"/>
    <col min="7178" max="7178" width="13.5546875" style="117" customWidth="1"/>
    <col min="7179" max="7179" width="11.44140625" style="117"/>
    <col min="7180" max="7180" width="12.109375" style="117" bestFit="1" customWidth="1"/>
    <col min="7181" max="7183" width="11.44140625" style="117"/>
    <col min="7184" max="7184" width="13.88671875" style="117" customWidth="1"/>
    <col min="7185" max="7194" width="11.44140625" style="117"/>
    <col min="7195" max="7195" width="14.5546875" style="117" customWidth="1"/>
    <col min="7196" max="7423" width="11.44140625" style="117"/>
    <col min="7424" max="7424" width="17.5546875" style="117" customWidth="1"/>
    <col min="7425" max="7425" width="20.44140625" style="117" customWidth="1"/>
    <col min="7426" max="7426" width="15.5546875" style="117" customWidth="1"/>
    <col min="7427" max="7427" width="18.109375" style="117" customWidth="1"/>
    <col min="7428" max="7428" width="15.5546875" style="117" customWidth="1"/>
    <col min="7429" max="7429" width="15" style="117" customWidth="1"/>
    <col min="7430" max="7430" width="18.5546875" style="117" customWidth="1"/>
    <col min="7431" max="7431" width="16.44140625" style="117" customWidth="1"/>
    <col min="7432" max="7432" width="13.5546875" style="117" bestFit="1" customWidth="1"/>
    <col min="7433" max="7433" width="14.5546875" style="117" customWidth="1"/>
    <col min="7434" max="7434" width="13.5546875" style="117" customWidth="1"/>
    <col min="7435" max="7435" width="11.44140625" style="117"/>
    <col min="7436" max="7436" width="12.109375" style="117" bestFit="1" customWidth="1"/>
    <col min="7437" max="7439" width="11.44140625" style="117"/>
    <col min="7440" max="7440" width="13.88671875" style="117" customWidth="1"/>
    <col min="7441" max="7450" width="11.44140625" style="117"/>
    <col min="7451" max="7451" width="14.5546875" style="117" customWidth="1"/>
    <col min="7452" max="7679" width="11.44140625" style="117"/>
    <col min="7680" max="7680" width="17.5546875" style="117" customWidth="1"/>
    <col min="7681" max="7681" width="20.44140625" style="117" customWidth="1"/>
    <col min="7682" max="7682" width="15.5546875" style="117" customWidth="1"/>
    <col min="7683" max="7683" width="18.109375" style="117" customWidth="1"/>
    <col min="7684" max="7684" width="15.5546875" style="117" customWidth="1"/>
    <col min="7685" max="7685" width="15" style="117" customWidth="1"/>
    <col min="7686" max="7686" width="18.5546875" style="117" customWidth="1"/>
    <col min="7687" max="7687" width="16.44140625" style="117" customWidth="1"/>
    <col min="7688" max="7688" width="13.5546875" style="117" bestFit="1" customWidth="1"/>
    <col min="7689" max="7689" width="14.5546875" style="117" customWidth="1"/>
    <col min="7690" max="7690" width="13.5546875" style="117" customWidth="1"/>
    <col min="7691" max="7691" width="11.44140625" style="117"/>
    <col min="7692" max="7692" width="12.109375" style="117" bestFit="1" customWidth="1"/>
    <col min="7693" max="7695" width="11.44140625" style="117"/>
    <col min="7696" max="7696" width="13.88671875" style="117" customWidth="1"/>
    <col min="7697" max="7706" width="11.44140625" style="117"/>
    <col min="7707" max="7707" width="14.5546875" style="117" customWidth="1"/>
    <col min="7708" max="7935" width="11.44140625" style="117"/>
    <col min="7936" max="7936" width="17.5546875" style="117" customWidth="1"/>
    <col min="7937" max="7937" width="20.44140625" style="117" customWidth="1"/>
    <col min="7938" max="7938" width="15.5546875" style="117" customWidth="1"/>
    <col min="7939" max="7939" width="18.109375" style="117" customWidth="1"/>
    <col min="7940" max="7940" width="15.5546875" style="117" customWidth="1"/>
    <col min="7941" max="7941" width="15" style="117" customWidth="1"/>
    <col min="7942" max="7942" width="18.5546875" style="117" customWidth="1"/>
    <col min="7943" max="7943" width="16.44140625" style="117" customWidth="1"/>
    <col min="7944" max="7944" width="13.5546875" style="117" bestFit="1" customWidth="1"/>
    <col min="7945" max="7945" width="14.5546875" style="117" customWidth="1"/>
    <col min="7946" max="7946" width="13.5546875" style="117" customWidth="1"/>
    <col min="7947" max="7947" width="11.44140625" style="117"/>
    <col min="7948" max="7948" width="12.109375" style="117" bestFit="1" customWidth="1"/>
    <col min="7949" max="7951" width="11.44140625" style="117"/>
    <col min="7952" max="7952" width="13.88671875" style="117" customWidth="1"/>
    <col min="7953" max="7962" width="11.44140625" style="117"/>
    <col min="7963" max="7963" width="14.5546875" style="117" customWidth="1"/>
    <col min="7964" max="8191" width="11.44140625" style="117"/>
    <col min="8192" max="8192" width="17.5546875" style="117" customWidth="1"/>
    <col min="8193" max="8193" width="20.44140625" style="117" customWidth="1"/>
    <col min="8194" max="8194" width="15.5546875" style="117" customWidth="1"/>
    <col min="8195" max="8195" width="18.109375" style="117" customWidth="1"/>
    <col min="8196" max="8196" width="15.5546875" style="117" customWidth="1"/>
    <col min="8197" max="8197" width="15" style="117" customWidth="1"/>
    <col min="8198" max="8198" width="18.5546875" style="117" customWidth="1"/>
    <col min="8199" max="8199" width="16.44140625" style="117" customWidth="1"/>
    <col min="8200" max="8200" width="13.5546875" style="117" bestFit="1" customWidth="1"/>
    <col min="8201" max="8201" width="14.5546875" style="117" customWidth="1"/>
    <col min="8202" max="8202" width="13.5546875" style="117" customWidth="1"/>
    <col min="8203" max="8203" width="11.44140625" style="117"/>
    <col min="8204" max="8204" width="12.109375" style="117" bestFit="1" customWidth="1"/>
    <col min="8205" max="8207" width="11.44140625" style="117"/>
    <col min="8208" max="8208" width="13.88671875" style="117" customWidth="1"/>
    <col min="8209" max="8218" width="11.44140625" style="117"/>
    <col min="8219" max="8219" width="14.5546875" style="117" customWidth="1"/>
    <col min="8220" max="8447" width="11.44140625" style="117"/>
    <col min="8448" max="8448" width="17.5546875" style="117" customWidth="1"/>
    <col min="8449" max="8449" width="20.44140625" style="117" customWidth="1"/>
    <col min="8450" max="8450" width="15.5546875" style="117" customWidth="1"/>
    <col min="8451" max="8451" width="18.109375" style="117" customWidth="1"/>
    <col min="8452" max="8452" width="15.5546875" style="117" customWidth="1"/>
    <col min="8453" max="8453" width="15" style="117" customWidth="1"/>
    <col min="8454" max="8454" width="18.5546875" style="117" customWidth="1"/>
    <col min="8455" max="8455" width="16.44140625" style="117" customWidth="1"/>
    <col min="8456" max="8456" width="13.5546875" style="117" bestFit="1" customWidth="1"/>
    <col min="8457" max="8457" width="14.5546875" style="117" customWidth="1"/>
    <col min="8458" max="8458" width="13.5546875" style="117" customWidth="1"/>
    <col min="8459" max="8459" width="11.44140625" style="117"/>
    <col min="8460" max="8460" width="12.109375" style="117" bestFit="1" customWidth="1"/>
    <col min="8461" max="8463" width="11.44140625" style="117"/>
    <col min="8464" max="8464" width="13.88671875" style="117" customWidth="1"/>
    <col min="8465" max="8474" width="11.44140625" style="117"/>
    <col min="8475" max="8475" width="14.5546875" style="117" customWidth="1"/>
    <col min="8476" max="8703" width="11.44140625" style="117"/>
    <col min="8704" max="8704" width="17.5546875" style="117" customWidth="1"/>
    <col min="8705" max="8705" width="20.44140625" style="117" customWidth="1"/>
    <col min="8706" max="8706" width="15.5546875" style="117" customWidth="1"/>
    <col min="8707" max="8707" width="18.109375" style="117" customWidth="1"/>
    <col min="8708" max="8708" width="15.5546875" style="117" customWidth="1"/>
    <col min="8709" max="8709" width="15" style="117" customWidth="1"/>
    <col min="8710" max="8710" width="18.5546875" style="117" customWidth="1"/>
    <col min="8711" max="8711" width="16.44140625" style="117" customWidth="1"/>
    <col min="8712" max="8712" width="13.5546875" style="117" bestFit="1" customWidth="1"/>
    <col min="8713" max="8713" width="14.5546875" style="117" customWidth="1"/>
    <col min="8714" max="8714" width="13.5546875" style="117" customWidth="1"/>
    <col min="8715" max="8715" width="11.44140625" style="117"/>
    <col min="8716" max="8716" width="12.109375" style="117" bestFit="1" customWidth="1"/>
    <col min="8717" max="8719" width="11.44140625" style="117"/>
    <col min="8720" max="8720" width="13.88671875" style="117" customWidth="1"/>
    <col min="8721" max="8730" width="11.44140625" style="117"/>
    <col min="8731" max="8731" width="14.5546875" style="117" customWidth="1"/>
    <col min="8732" max="8959" width="11.44140625" style="117"/>
    <col min="8960" max="8960" width="17.5546875" style="117" customWidth="1"/>
    <col min="8961" max="8961" width="20.44140625" style="117" customWidth="1"/>
    <col min="8962" max="8962" width="15.5546875" style="117" customWidth="1"/>
    <col min="8963" max="8963" width="18.109375" style="117" customWidth="1"/>
    <col min="8964" max="8964" width="15.5546875" style="117" customWidth="1"/>
    <col min="8965" max="8965" width="15" style="117" customWidth="1"/>
    <col min="8966" max="8966" width="18.5546875" style="117" customWidth="1"/>
    <col min="8967" max="8967" width="16.44140625" style="117" customWidth="1"/>
    <col min="8968" max="8968" width="13.5546875" style="117" bestFit="1" customWidth="1"/>
    <col min="8969" max="8969" width="14.5546875" style="117" customWidth="1"/>
    <col min="8970" max="8970" width="13.5546875" style="117" customWidth="1"/>
    <col min="8971" max="8971" width="11.44140625" style="117"/>
    <col min="8972" max="8972" width="12.109375" style="117" bestFit="1" customWidth="1"/>
    <col min="8973" max="8975" width="11.44140625" style="117"/>
    <col min="8976" max="8976" width="13.88671875" style="117" customWidth="1"/>
    <col min="8977" max="8986" width="11.44140625" style="117"/>
    <col min="8987" max="8987" width="14.5546875" style="117" customWidth="1"/>
    <col min="8988" max="9215" width="11.44140625" style="117"/>
    <col min="9216" max="9216" width="17.5546875" style="117" customWidth="1"/>
    <col min="9217" max="9217" width="20.44140625" style="117" customWidth="1"/>
    <col min="9218" max="9218" width="15.5546875" style="117" customWidth="1"/>
    <col min="9219" max="9219" width="18.109375" style="117" customWidth="1"/>
    <col min="9220" max="9220" width="15.5546875" style="117" customWidth="1"/>
    <col min="9221" max="9221" width="15" style="117" customWidth="1"/>
    <col min="9222" max="9222" width="18.5546875" style="117" customWidth="1"/>
    <col min="9223" max="9223" width="16.44140625" style="117" customWidth="1"/>
    <col min="9224" max="9224" width="13.5546875" style="117" bestFit="1" customWidth="1"/>
    <col min="9225" max="9225" width="14.5546875" style="117" customWidth="1"/>
    <col min="9226" max="9226" width="13.5546875" style="117" customWidth="1"/>
    <col min="9227" max="9227" width="11.44140625" style="117"/>
    <col min="9228" max="9228" width="12.109375" style="117" bestFit="1" customWidth="1"/>
    <col min="9229" max="9231" width="11.44140625" style="117"/>
    <col min="9232" max="9232" width="13.88671875" style="117" customWidth="1"/>
    <col min="9233" max="9242" width="11.44140625" style="117"/>
    <col min="9243" max="9243" width="14.5546875" style="117" customWidth="1"/>
    <col min="9244" max="9471" width="11.44140625" style="117"/>
    <col min="9472" max="9472" width="17.5546875" style="117" customWidth="1"/>
    <col min="9473" max="9473" width="20.44140625" style="117" customWidth="1"/>
    <col min="9474" max="9474" width="15.5546875" style="117" customWidth="1"/>
    <col min="9475" max="9475" width="18.109375" style="117" customWidth="1"/>
    <col min="9476" max="9476" width="15.5546875" style="117" customWidth="1"/>
    <col min="9477" max="9477" width="15" style="117" customWidth="1"/>
    <col min="9478" max="9478" width="18.5546875" style="117" customWidth="1"/>
    <col min="9479" max="9479" width="16.44140625" style="117" customWidth="1"/>
    <col min="9480" max="9480" width="13.5546875" style="117" bestFit="1" customWidth="1"/>
    <col min="9481" max="9481" width="14.5546875" style="117" customWidth="1"/>
    <col min="9482" max="9482" width="13.5546875" style="117" customWidth="1"/>
    <col min="9483" max="9483" width="11.44140625" style="117"/>
    <col min="9484" max="9484" width="12.109375" style="117" bestFit="1" customWidth="1"/>
    <col min="9485" max="9487" width="11.44140625" style="117"/>
    <col min="9488" max="9488" width="13.88671875" style="117" customWidth="1"/>
    <col min="9489" max="9498" width="11.44140625" style="117"/>
    <col min="9499" max="9499" width="14.5546875" style="117" customWidth="1"/>
    <col min="9500" max="9727" width="11.44140625" style="117"/>
    <col min="9728" max="9728" width="17.5546875" style="117" customWidth="1"/>
    <col min="9729" max="9729" width="20.44140625" style="117" customWidth="1"/>
    <col min="9730" max="9730" width="15.5546875" style="117" customWidth="1"/>
    <col min="9731" max="9731" width="18.109375" style="117" customWidth="1"/>
    <col min="9732" max="9732" width="15.5546875" style="117" customWidth="1"/>
    <col min="9733" max="9733" width="15" style="117" customWidth="1"/>
    <col min="9734" max="9734" width="18.5546875" style="117" customWidth="1"/>
    <col min="9735" max="9735" width="16.44140625" style="117" customWidth="1"/>
    <col min="9736" max="9736" width="13.5546875" style="117" bestFit="1" customWidth="1"/>
    <col min="9737" max="9737" width="14.5546875" style="117" customWidth="1"/>
    <col min="9738" max="9738" width="13.5546875" style="117" customWidth="1"/>
    <col min="9739" max="9739" width="11.44140625" style="117"/>
    <col min="9740" max="9740" width="12.109375" style="117" bestFit="1" customWidth="1"/>
    <col min="9741" max="9743" width="11.44140625" style="117"/>
    <col min="9744" max="9744" width="13.88671875" style="117" customWidth="1"/>
    <col min="9745" max="9754" width="11.44140625" style="117"/>
    <col min="9755" max="9755" width="14.5546875" style="117" customWidth="1"/>
    <col min="9756" max="9983" width="11.44140625" style="117"/>
    <col min="9984" max="9984" width="17.5546875" style="117" customWidth="1"/>
    <col min="9985" max="9985" width="20.44140625" style="117" customWidth="1"/>
    <col min="9986" max="9986" width="15.5546875" style="117" customWidth="1"/>
    <col min="9987" max="9987" width="18.109375" style="117" customWidth="1"/>
    <col min="9988" max="9988" width="15.5546875" style="117" customWidth="1"/>
    <col min="9989" max="9989" width="15" style="117" customWidth="1"/>
    <col min="9990" max="9990" width="18.5546875" style="117" customWidth="1"/>
    <col min="9991" max="9991" width="16.44140625" style="117" customWidth="1"/>
    <col min="9992" max="9992" width="13.5546875" style="117" bestFit="1" customWidth="1"/>
    <col min="9993" max="9993" width="14.5546875" style="117" customWidth="1"/>
    <col min="9994" max="9994" width="13.5546875" style="117" customWidth="1"/>
    <col min="9995" max="9995" width="11.44140625" style="117"/>
    <col min="9996" max="9996" width="12.109375" style="117" bestFit="1" customWidth="1"/>
    <col min="9997" max="9999" width="11.44140625" style="117"/>
    <col min="10000" max="10000" width="13.88671875" style="117" customWidth="1"/>
    <col min="10001" max="10010" width="11.44140625" style="117"/>
    <col min="10011" max="10011" width="14.5546875" style="117" customWidth="1"/>
    <col min="10012" max="10239" width="11.44140625" style="117"/>
    <col min="10240" max="10240" width="17.5546875" style="117" customWidth="1"/>
    <col min="10241" max="10241" width="20.44140625" style="117" customWidth="1"/>
    <col min="10242" max="10242" width="15.5546875" style="117" customWidth="1"/>
    <col min="10243" max="10243" width="18.109375" style="117" customWidth="1"/>
    <col min="10244" max="10244" width="15.5546875" style="117" customWidth="1"/>
    <col min="10245" max="10245" width="15" style="117" customWidth="1"/>
    <col min="10246" max="10246" width="18.5546875" style="117" customWidth="1"/>
    <col min="10247" max="10247" width="16.44140625" style="117" customWidth="1"/>
    <col min="10248" max="10248" width="13.5546875" style="117" bestFit="1" customWidth="1"/>
    <col min="10249" max="10249" width="14.5546875" style="117" customWidth="1"/>
    <col min="10250" max="10250" width="13.5546875" style="117" customWidth="1"/>
    <col min="10251" max="10251" width="11.44140625" style="117"/>
    <col min="10252" max="10252" width="12.109375" style="117" bestFit="1" customWidth="1"/>
    <col min="10253" max="10255" width="11.44140625" style="117"/>
    <col min="10256" max="10256" width="13.88671875" style="117" customWidth="1"/>
    <col min="10257" max="10266" width="11.44140625" style="117"/>
    <col min="10267" max="10267" width="14.5546875" style="117" customWidth="1"/>
    <col min="10268" max="10495" width="11.44140625" style="117"/>
    <col min="10496" max="10496" width="17.5546875" style="117" customWidth="1"/>
    <col min="10497" max="10497" width="20.44140625" style="117" customWidth="1"/>
    <col min="10498" max="10498" width="15.5546875" style="117" customWidth="1"/>
    <col min="10499" max="10499" width="18.109375" style="117" customWidth="1"/>
    <col min="10500" max="10500" width="15.5546875" style="117" customWidth="1"/>
    <col min="10501" max="10501" width="15" style="117" customWidth="1"/>
    <col min="10502" max="10502" width="18.5546875" style="117" customWidth="1"/>
    <col min="10503" max="10503" width="16.44140625" style="117" customWidth="1"/>
    <col min="10504" max="10504" width="13.5546875" style="117" bestFit="1" customWidth="1"/>
    <col min="10505" max="10505" width="14.5546875" style="117" customWidth="1"/>
    <col min="10506" max="10506" width="13.5546875" style="117" customWidth="1"/>
    <col min="10507" max="10507" width="11.44140625" style="117"/>
    <col min="10508" max="10508" width="12.109375" style="117" bestFit="1" customWidth="1"/>
    <col min="10509" max="10511" width="11.44140625" style="117"/>
    <col min="10512" max="10512" width="13.88671875" style="117" customWidth="1"/>
    <col min="10513" max="10522" width="11.44140625" style="117"/>
    <col min="10523" max="10523" width="14.5546875" style="117" customWidth="1"/>
    <col min="10524" max="10751" width="11.44140625" style="117"/>
    <col min="10752" max="10752" width="17.5546875" style="117" customWidth="1"/>
    <col min="10753" max="10753" width="20.44140625" style="117" customWidth="1"/>
    <col min="10754" max="10754" width="15.5546875" style="117" customWidth="1"/>
    <col min="10755" max="10755" width="18.109375" style="117" customWidth="1"/>
    <col min="10756" max="10756" width="15.5546875" style="117" customWidth="1"/>
    <col min="10757" max="10757" width="15" style="117" customWidth="1"/>
    <col min="10758" max="10758" width="18.5546875" style="117" customWidth="1"/>
    <col min="10759" max="10759" width="16.44140625" style="117" customWidth="1"/>
    <col min="10760" max="10760" width="13.5546875" style="117" bestFit="1" customWidth="1"/>
    <col min="10761" max="10761" width="14.5546875" style="117" customWidth="1"/>
    <col min="10762" max="10762" width="13.5546875" style="117" customWidth="1"/>
    <col min="10763" max="10763" width="11.44140625" style="117"/>
    <col min="10764" max="10764" width="12.109375" style="117" bestFit="1" customWidth="1"/>
    <col min="10765" max="10767" width="11.44140625" style="117"/>
    <col min="10768" max="10768" width="13.88671875" style="117" customWidth="1"/>
    <col min="10769" max="10778" width="11.44140625" style="117"/>
    <col min="10779" max="10779" width="14.5546875" style="117" customWidth="1"/>
    <col min="10780" max="11007" width="11.44140625" style="117"/>
    <col min="11008" max="11008" width="17.5546875" style="117" customWidth="1"/>
    <col min="11009" max="11009" width="20.44140625" style="117" customWidth="1"/>
    <col min="11010" max="11010" width="15.5546875" style="117" customWidth="1"/>
    <col min="11011" max="11011" width="18.109375" style="117" customWidth="1"/>
    <col min="11012" max="11012" width="15.5546875" style="117" customWidth="1"/>
    <col min="11013" max="11013" width="15" style="117" customWidth="1"/>
    <col min="11014" max="11014" width="18.5546875" style="117" customWidth="1"/>
    <col min="11015" max="11015" width="16.44140625" style="117" customWidth="1"/>
    <col min="11016" max="11016" width="13.5546875" style="117" bestFit="1" customWidth="1"/>
    <col min="11017" max="11017" width="14.5546875" style="117" customWidth="1"/>
    <col min="11018" max="11018" width="13.5546875" style="117" customWidth="1"/>
    <col min="11019" max="11019" width="11.44140625" style="117"/>
    <col min="11020" max="11020" width="12.109375" style="117" bestFit="1" customWidth="1"/>
    <col min="11021" max="11023" width="11.44140625" style="117"/>
    <col min="11024" max="11024" width="13.88671875" style="117" customWidth="1"/>
    <col min="11025" max="11034" width="11.44140625" style="117"/>
    <col min="11035" max="11035" width="14.5546875" style="117" customWidth="1"/>
    <col min="11036" max="11263" width="11.44140625" style="117"/>
    <col min="11264" max="11264" width="17.5546875" style="117" customWidth="1"/>
    <col min="11265" max="11265" width="20.44140625" style="117" customWidth="1"/>
    <col min="11266" max="11266" width="15.5546875" style="117" customWidth="1"/>
    <col min="11267" max="11267" width="18.109375" style="117" customWidth="1"/>
    <col min="11268" max="11268" width="15.5546875" style="117" customWidth="1"/>
    <col min="11269" max="11269" width="15" style="117" customWidth="1"/>
    <col min="11270" max="11270" width="18.5546875" style="117" customWidth="1"/>
    <col min="11271" max="11271" width="16.44140625" style="117" customWidth="1"/>
    <col min="11272" max="11272" width="13.5546875" style="117" bestFit="1" customWidth="1"/>
    <col min="11273" max="11273" width="14.5546875" style="117" customWidth="1"/>
    <col min="11274" max="11274" width="13.5546875" style="117" customWidth="1"/>
    <col min="11275" max="11275" width="11.44140625" style="117"/>
    <col min="11276" max="11276" width="12.109375" style="117" bestFit="1" customWidth="1"/>
    <col min="11277" max="11279" width="11.44140625" style="117"/>
    <col min="11280" max="11280" width="13.88671875" style="117" customWidth="1"/>
    <col min="11281" max="11290" width="11.44140625" style="117"/>
    <col min="11291" max="11291" width="14.5546875" style="117" customWidth="1"/>
    <col min="11292" max="11519" width="11.44140625" style="117"/>
    <col min="11520" max="11520" width="17.5546875" style="117" customWidth="1"/>
    <col min="11521" max="11521" width="20.44140625" style="117" customWidth="1"/>
    <col min="11522" max="11522" width="15.5546875" style="117" customWidth="1"/>
    <col min="11523" max="11523" width="18.109375" style="117" customWidth="1"/>
    <col min="11524" max="11524" width="15.5546875" style="117" customWidth="1"/>
    <col min="11525" max="11525" width="15" style="117" customWidth="1"/>
    <col min="11526" max="11526" width="18.5546875" style="117" customWidth="1"/>
    <col min="11527" max="11527" width="16.44140625" style="117" customWidth="1"/>
    <col min="11528" max="11528" width="13.5546875" style="117" bestFit="1" customWidth="1"/>
    <col min="11529" max="11529" width="14.5546875" style="117" customWidth="1"/>
    <col min="11530" max="11530" width="13.5546875" style="117" customWidth="1"/>
    <col min="11531" max="11531" width="11.44140625" style="117"/>
    <col min="11532" max="11532" width="12.109375" style="117" bestFit="1" customWidth="1"/>
    <col min="11533" max="11535" width="11.44140625" style="117"/>
    <col min="11536" max="11536" width="13.88671875" style="117" customWidth="1"/>
    <col min="11537" max="11546" width="11.44140625" style="117"/>
    <col min="11547" max="11547" width="14.5546875" style="117" customWidth="1"/>
    <col min="11548" max="11775" width="11.44140625" style="117"/>
    <col min="11776" max="11776" width="17.5546875" style="117" customWidth="1"/>
    <col min="11777" max="11777" width="20.44140625" style="117" customWidth="1"/>
    <col min="11778" max="11778" width="15.5546875" style="117" customWidth="1"/>
    <col min="11779" max="11779" width="18.109375" style="117" customWidth="1"/>
    <col min="11780" max="11780" width="15.5546875" style="117" customWidth="1"/>
    <col min="11781" max="11781" width="15" style="117" customWidth="1"/>
    <col min="11782" max="11782" width="18.5546875" style="117" customWidth="1"/>
    <col min="11783" max="11783" width="16.44140625" style="117" customWidth="1"/>
    <col min="11784" max="11784" width="13.5546875" style="117" bestFit="1" customWidth="1"/>
    <col min="11785" max="11785" width="14.5546875" style="117" customWidth="1"/>
    <col min="11786" max="11786" width="13.5546875" style="117" customWidth="1"/>
    <col min="11787" max="11787" width="11.44140625" style="117"/>
    <col min="11788" max="11788" width="12.109375" style="117" bestFit="1" customWidth="1"/>
    <col min="11789" max="11791" width="11.44140625" style="117"/>
    <col min="11792" max="11792" width="13.88671875" style="117" customWidth="1"/>
    <col min="11793" max="11802" width="11.44140625" style="117"/>
    <col min="11803" max="11803" width="14.5546875" style="117" customWidth="1"/>
    <col min="11804" max="12031" width="11.44140625" style="117"/>
    <col min="12032" max="12032" width="17.5546875" style="117" customWidth="1"/>
    <col min="12033" max="12033" width="20.44140625" style="117" customWidth="1"/>
    <col min="12034" max="12034" width="15.5546875" style="117" customWidth="1"/>
    <col min="12035" max="12035" width="18.109375" style="117" customWidth="1"/>
    <col min="12036" max="12036" width="15.5546875" style="117" customWidth="1"/>
    <col min="12037" max="12037" width="15" style="117" customWidth="1"/>
    <col min="12038" max="12038" width="18.5546875" style="117" customWidth="1"/>
    <col min="12039" max="12039" width="16.44140625" style="117" customWidth="1"/>
    <col min="12040" max="12040" width="13.5546875" style="117" bestFit="1" customWidth="1"/>
    <col min="12041" max="12041" width="14.5546875" style="117" customWidth="1"/>
    <col min="12042" max="12042" width="13.5546875" style="117" customWidth="1"/>
    <col min="12043" max="12043" width="11.44140625" style="117"/>
    <col min="12044" max="12044" width="12.109375" style="117" bestFit="1" customWidth="1"/>
    <col min="12045" max="12047" width="11.44140625" style="117"/>
    <col min="12048" max="12048" width="13.88671875" style="117" customWidth="1"/>
    <col min="12049" max="12058" width="11.44140625" style="117"/>
    <col min="12059" max="12059" width="14.5546875" style="117" customWidth="1"/>
    <col min="12060" max="12287" width="11.44140625" style="117"/>
    <col min="12288" max="12288" width="17.5546875" style="117" customWidth="1"/>
    <col min="12289" max="12289" width="20.44140625" style="117" customWidth="1"/>
    <col min="12290" max="12290" width="15.5546875" style="117" customWidth="1"/>
    <col min="12291" max="12291" width="18.109375" style="117" customWidth="1"/>
    <col min="12292" max="12292" width="15.5546875" style="117" customWidth="1"/>
    <col min="12293" max="12293" width="15" style="117" customWidth="1"/>
    <col min="12294" max="12294" width="18.5546875" style="117" customWidth="1"/>
    <col min="12295" max="12295" width="16.44140625" style="117" customWidth="1"/>
    <col min="12296" max="12296" width="13.5546875" style="117" bestFit="1" customWidth="1"/>
    <col min="12297" max="12297" width="14.5546875" style="117" customWidth="1"/>
    <col min="12298" max="12298" width="13.5546875" style="117" customWidth="1"/>
    <col min="12299" max="12299" width="11.44140625" style="117"/>
    <col min="12300" max="12300" width="12.109375" style="117" bestFit="1" customWidth="1"/>
    <col min="12301" max="12303" width="11.44140625" style="117"/>
    <col min="12304" max="12304" width="13.88671875" style="117" customWidth="1"/>
    <col min="12305" max="12314" width="11.44140625" style="117"/>
    <col min="12315" max="12315" width="14.5546875" style="117" customWidth="1"/>
    <col min="12316" max="12543" width="11.44140625" style="117"/>
    <col min="12544" max="12544" width="17.5546875" style="117" customWidth="1"/>
    <col min="12545" max="12545" width="20.44140625" style="117" customWidth="1"/>
    <col min="12546" max="12546" width="15.5546875" style="117" customWidth="1"/>
    <col min="12547" max="12547" width="18.109375" style="117" customWidth="1"/>
    <col min="12548" max="12548" width="15.5546875" style="117" customWidth="1"/>
    <col min="12549" max="12549" width="15" style="117" customWidth="1"/>
    <col min="12550" max="12550" width="18.5546875" style="117" customWidth="1"/>
    <col min="12551" max="12551" width="16.44140625" style="117" customWidth="1"/>
    <col min="12552" max="12552" width="13.5546875" style="117" bestFit="1" customWidth="1"/>
    <col min="12553" max="12553" width="14.5546875" style="117" customWidth="1"/>
    <col min="12554" max="12554" width="13.5546875" style="117" customWidth="1"/>
    <col min="12555" max="12555" width="11.44140625" style="117"/>
    <col min="12556" max="12556" width="12.109375" style="117" bestFit="1" customWidth="1"/>
    <col min="12557" max="12559" width="11.44140625" style="117"/>
    <col min="12560" max="12560" width="13.88671875" style="117" customWidth="1"/>
    <col min="12561" max="12570" width="11.44140625" style="117"/>
    <col min="12571" max="12571" width="14.5546875" style="117" customWidth="1"/>
    <col min="12572" max="12799" width="11.44140625" style="117"/>
    <col min="12800" max="12800" width="17.5546875" style="117" customWidth="1"/>
    <col min="12801" max="12801" width="20.44140625" style="117" customWidth="1"/>
    <col min="12802" max="12802" width="15.5546875" style="117" customWidth="1"/>
    <col min="12803" max="12803" width="18.109375" style="117" customWidth="1"/>
    <col min="12804" max="12804" width="15.5546875" style="117" customWidth="1"/>
    <col min="12805" max="12805" width="15" style="117" customWidth="1"/>
    <col min="12806" max="12806" width="18.5546875" style="117" customWidth="1"/>
    <col min="12807" max="12807" width="16.44140625" style="117" customWidth="1"/>
    <col min="12808" max="12808" width="13.5546875" style="117" bestFit="1" customWidth="1"/>
    <col min="12809" max="12809" width="14.5546875" style="117" customWidth="1"/>
    <col min="12810" max="12810" width="13.5546875" style="117" customWidth="1"/>
    <col min="12811" max="12811" width="11.44140625" style="117"/>
    <col min="12812" max="12812" width="12.109375" style="117" bestFit="1" customWidth="1"/>
    <col min="12813" max="12815" width="11.44140625" style="117"/>
    <col min="12816" max="12816" width="13.88671875" style="117" customWidth="1"/>
    <col min="12817" max="12826" width="11.44140625" style="117"/>
    <col min="12827" max="12827" width="14.5546875" style="117" customWidth="1"/>
    <col min="12828" max="13055" width="11.44140625" style="117"/>
    <col min="13056" max="13056" width="17.5546875" style="117" customWidth="1"/>
    <col min="13057" max="13057" width="20.44140625" style="117" customWidth="1"/>
    <col min="13058" max="13058" width="15.5546875" style="117" customWidth="1"/>
    <col min="13059" max="13059" width="18.109375" style="117" customWidth="1"/>
    <col min="13060" max="13060" width="15.5546875" style="117" customWidth="1"/>
    <col min="13061" max="13061" width="15" style="117" customWidth="1"/>
    <col min="13062" max="13062" width="18.5546875" style="117" customWidth="1"/>
    <col min="13063" max="13063" width="16.44140625" style="117" customWidth="1"/>
    <col min="13064" max="13064" width="13.5546875" style="117" bestFit="1" customWidth="1"/>
    <col min="13065" max="13065" width="14.5546875" style="117" customWidth="1"/>
    <col min="13066" max="13066" width="13.5546875" style="117" customWidth="1"/>
    <col min="13067" max="13067" width="11.44140625" style="117"/>
    <col min="13068" max="13068" width="12.109375" style="117" bestFit="1" customWidth="1"/>
    <col min="13069" max="13071" width="11.44140625" style="117"/>
    <col min="13072" max="13072" width="13.88671875" style="117" customWidth="1"/>
    <col min="13073" max="13082" width="11.44140625" style="117"/>
    <col min="13083" max="13083" width="14.5546875" style="117" customWidth="1"/>
    <col min="13084" max="13311" width="11.44140625" style="117"/>
    <col min="13312" max="13312" width="17.5546875" style="117" customWidth="1"/>
    <col min="13313" max="13313" width="20.44140625" style="117" customWidth="1"/>
    <col min="13314" max="13314" width="15.5546875" style="117" customWidth="1"/>
    <col min="13315" max="13315" width="18.109375" style="117" customWidth="1"/>
    <col min="13316" max="13316" width="15.5546875" style="117" customWidth="1"/>
    <col min="13317" max="13317" width="15" style="117" customWidth="1"/>
    <col min="13318" max="13318" width="18.5546875" style="117" customWidth="1"/>
    <col min="13319" max="13319" width="16.44140625" style="117" customWidth="1"/>
    <col min="13320" max="13320" width="13.5546875" style="117" bestFit="1" customWidth="1"/>
    <col min="13321" max="13321" width="14.5546875" style="117" customWidth="1"/>
    <col min="13322" max="13322" width="13.5546875" style="117" customWidth="1"/>
    <col min="13323" max="13323" width="11.44140625" style="117"/>
    <col min="13324" max="13324" width="12.109375" style="117" bestFit="1" customWidth="1"/>
    <col min="13325" max="13327" width="11.44140625" style="117"/>
    <col min="13328" max="13328" width="13.88671875" style="117" customWidth="1"/>
    <col min="13329" max="13338" width="11.44140625" style="117"/>
    <col min="13339" max="13339" width="14.5546875" style="117" customWidth="1"/>
    <col min="13340" max="13567" width="11.44140625" style="117"/>
    <col min="13568" max="13568" width="17.5546875" style="117" customWidth="1"/>
    <col min="13569" max="13569" width="20.44140625" style="117" customWidth="1"/>
    <col min="13570" max="13570" width="15.5546875" style="117" customWidth="1"/>
    <col min="13571" max="13571" width="18.109375" style="117" customWidth="1"/>
    <col min="13572" max="13572" width="15.5546875" style="117" customWidth="1"/>
    <col min="13573" max="13573" width="15" style="117" customWidth="1"/>
    <col min="13574" max="13574" width="18.5546875" style="117" customWidth="1"/>
    <col min="13575" max="13575" width="16.44140625" style="117" customWidth="1"/>
    <col min="13576" max="13576" width="13.5546875" style="117" bestFit="1" customWidth="1"/>
    <col min="13577" max="13577" width="14.5546875" style="117" customWidth="1"/>
    <col min="13578" max="13578" width="13.5546875" style="117" customWidth="1"/>
    <col min="13579" max="13579" width="11.44140625" style="117"/>
    <col min="13580" max="13580" width="12.109375" style="117" bestFit="1" customWidth="1"/>
    <col min="13581" max="13583" width="11.44140625" style="117"/>
    <col min="13584" max="13584" width="13.88671875" style="117" customWidth="1"/>
    <col min="13585" max="13594" width="11.44140625" style="117"/>
    <col min="13595" max="13595" width="14.5546875" style="117" customWidth="1"/>
    <col min="13596" max="13823" width="11.44140625" style="117"/>
    <col min="13824" max="13824" width="17.5546875" style="117" customWidth="1"/>
    <col min="13825" max="13825" width="20.44140625" style="117" customWidth="1"/>
    <col min="13826" max="13826" width="15.5546875" style="117" customWidth="1"/>
    <col min="13827" max="13827" width="18.109375" style="117" customWidth="1"/>
    <col min="13828" max="13828" width="15.5546875" style="117" customWidth="1"/>
    <col min="13829" max="13829" width="15" style="117" customWidth="1"/>
    <col min="13830" max="13830" width="18.5546875" style="117" customWidth="1"/>
    <col min="13831" max="13831" width="16.44140625" style="117" customWidth="1"/>
    <col min="13832" max="13832" width="13.5546875" style="117" bestFit="1" customWidth="1"/>
    <col min="13833" max="13833" width="14.5546875" style="117" customWidth="1"/>
    <col min="13834" max="13834" width="13.5546875" style="117" customWidth="1"/>
    <col min="13835" max="13835" width="11.44140625" style="117"/>
    <col min="13836" max="13836" width="12.109375" style="117" bestFit="1" customWidth="1"/>
    <col min="13837" max="13839" width="11.44140625" style="117"/>
    <col min="13840" max="13840" width="13.88671875" style="117" customWidth="1"/>
    <col min="13841" max="13850" width="11.44140625" style="117"/>
    <col min="13851" max="13851" width="14.5546875" style="117" customWidth="1"/>
    <col min="13852" max="14079" width="11.44140625" style="117"/>
    <col min="14080" max="14080" width="17.5546875" style="117" customWidth="1"/>
    <col min="14081" max="14081" width="20.44140625" style="117" customWidth="1"/>
    <col min="14082" max="14082" width="15.5546875" style="117" customWidth="1"/>
    <col min="14083" max="14083" width="18.109375" style="117" customWidth="1"/>
    <col min="14084" max="14084" width="15.5546875" style="117" customWidth="1"/>
    <col min="14085" max="14085" width="15" style="117" customWidth="1"/>
    <col min="14086" max="14086" width="18.5546875" style="117" customWidth="1"/>
    <col min="14087" max="14087" width="16.44140625" style="117" customWidth="1"/>
    <col min="14088" max="14088" width="13.5546875" style="117" bestFit="1" customWidth="1"/>
    <col min="14089" max="14089" width="14.5546875" style="117" customWidth="1"/>
    <col min="14090" max="14090" width="13.5546875" style="117" customWidth="1"/>
    <col min="14091" max="14091" width="11.44140625" style="117"/>
    <col min="14092" max="14092" width="12.109375" style="117" bestFit="1" customWidth="1"/>
    <col min="14093" max="14095" width="11.44140625" style="117"/>
    <col min="14096" max="14096" width="13.88671875" style="117" customWidth="1"/>
    <col min="14097" max="14106" width="11.44140625" style="117"/>
    <col min="14107" max="14107" width="14.5546875" style="117" customWidth="1"/>
    <col min="14108" max="14335" width="11.44140625" style="117"/>
    <col min="14336" max="14336" width="17.5546875" style="117" customWidth="1"/>
    <col min="14337" max="14337" width="20.44140625" style="117" customWidth="1"/>
    <col min="14338" max="14338" width="15.5546875" style="117" customWidth="1"/>
    <col min="14339" max="14339" width="18.109375" style="117" customWidth="1"/>
    <col min="14340" max="14340" width="15.5546875" style="117" customWidth="1"/>
    <col min="14341" max="14341" width="15" style="117" customWidth="1"/>
    <col min="14342" max="14342" width="18.5546875" style="117" customWidth="1"/>
    <col min="14343" max="14343" width="16.44140625" style="117" customWidth="1"/>
    <col min="14344" max="14344" width="13.5546875" style="117" bestFit="1" customWidth="1"/>
    <col min="14345" max="14345" width="14.5546875" style="117" customWidth="1"/>
    <col min="14346" max="14346" width="13.5546875" style="117" customWidth="1"/>
    <col min="14347" max="14347" width="11.44140625" style="117"/>
    <col min="14348" max="14348" width="12.109375" style="117" bestFit="1" customWidth="1"/>
    <col min="14349" max="14351" width="11.44140625" style="117"/>
    <col min="14352" max="14352" width="13.88671875" style="117" customWidth="1"/>
    <col min="14353" max="14362" width="11.44140625" style="117"/>
    <col min="14363" max="14363" width="14.5546875" style="117" customWidth="1"/>
    <col min="14364" max="14591" width="11.44140625" style="117"/>
    <col min="14592" max="14592" width="17.5546875" style="117" customWidth="1"/>
    <col min="14593" max="14593" width="20.44140625" style="117" customWidth="1"/>
    <col min="14594" max="14594" width="15.5546875" style="117" customWidth="1"/>
    <col min="14595" max="14595" width="18.109375" style="117" customWidth="1"/>
    <col min="14596" max="14596" width="15.5546875" style="117" customWidth="1"/>
    <col min="14597" max="14597" width="15" style="117" customWidth="1"/>
    <col min="14598" max="14598" width="18.5546875" style="117" customWidth="1"/>
    <col min="14599" max="14599" width="16.44140625" style="117" customWidth="1"/>
    <col min="14600" max="14600" width="13.5546875" style="117" bestFit="1" customWidth="1"/>
    <col min="14601" max="14601" width="14.5546875" style="117" customWidth="1"/>
    <col min="14602" max="14602" width="13.5546875" style="117" customWidth="1"/>
    <col min="14603" max="14603" width="11.44140625" style="117"/>
    <col min="14604" max="14604" width="12.109375" style="117" bestFit="1" customWidth="1"/>
    <col min="14605" max="14607" width="11.44140625" style="117"/>
    <col min="14608" max="14608" width="13.88671875" style="117" customWidth="1"/>
    <col min="14609" max="14618" width="11.44140625" style="117"/>
    <col min="14619" max="14619" width="14.5546875" style="117" customWidth="1"/>
    <col min="14620" max="14847" width="11.44140625" style="117"/>
    <col min="14848" max="14848" width="17.5546875" style="117" customWidth="1"/>
    <col min="14849" max="14849" width="20.44140625" style="117" customWidth="1"/>
    <col min="14850" max="14850" width="15.5546875" style="117" customWidth="1"/>
    <col min="14851" max="14851" width="18.109375" style="117" customWidth="1"/>
    <col min="14852" max="14852" width="15.5546875" style="117" customWidth="1"/>
    <col min="14853" max="14853" width="15" style="117" customWidth="1"/>
    <col min="14854" max="14854" width="18.5546875" style="117" customWidth="1"/>
    <col min="14855" max="14855" width="16.44140625" style="117" customWidth="1"/>
    <col min="14856" max="14856" width="13.5546875" style="117" bestFit="1" customWidth="1"/>
    <col min="14857" max="14857" width="14.5546875" style="117" customWidth="1"/>
    <col min="14858" max="14858" width="13.5546875" style="117" customWidth="1"/>
    <col min="14859" max="14859" width="11.44140625" style="117"/>
    <col min="14860" max="14860" width="12.109375" style="117" bestFit="1" customWidth="1"/>
    <col min="14861" max="14863" width="11.44140625" style="117"/>
    <col min="14864" max="14864" width="13.88671875" style="117" customWidth="1"/>
    <col min="14865" max="14874" width="11.44140625" style="117"/>
    <col min="14875" max="14875" width="14.5546875" style="117" customWidth="1"/>
    <col min="14876" max="15103" width="11.44140625" style="117"/>
    <col min="15104" max="15104" width="17.5546875" style="117" customWidth="1"/>
    <col min="15105" max="15105" width="20.44140625" style="117" customWidth="1"/>
    <col min="15106" max="15106" width="15.5546875" style="117" customWidth="1"/>
    <col min="15107" max="15107" width="18.109375" style="117" customWidth="1"/>
    <col min="15108" max="15108" width="15.5546875" style="117" customWidth="1"/>
    <col min="15109" max="15109" width="15" style="117" customWidth="1"/>
    <col min="15110" max="15110" width="18.5546875" style="117" customWidth="1"/>
    <col min="15111" max="15111" width="16.44140625" style="117" customWidth="1"/>
    <col min="15112" max="15112" width="13.5546875" style="117" bestFit="1" customWidth="1"/>
    <col min="15113" max="15113" width="14.5546875" style="117" customWidth="1"/>
    <col min="15114" max="15114" width="13.5546875" style="117" customWidth="1"/>
    <col min="15115" max="15115" width="11.44140625" style="117"/>
    <col min="15116" max="15116" width="12.109375" style="117" bestFit="1" customWidth="1"/>
    <col min="15117" max="15119" width="11.44140625" style="117"/>
    <col min="15120" max="15120" width="13.88671875" style="117" customWidth="1"/>
    <col min="15121" max="15130" width="11.44140625" style="117"/>
    <col min="15131" max="15131" width="14.5546875" style="117" customWidth="1"/>
    <col min="15132" max="15359" width="11.44140625" style="117"/>
    <col min="15360" max="15360" width="17.5546875" style="117" customWidth="1"/>
    <col min="15361" max="15361" width="20.44140625" style="117" customWidth="1"/>
    <col min="15362" max="15362" width="15.5546875" style="117" customWidth="1"/>
    <col min="15363" max="15363" width="18.109375" style="117" customWidth="1"/>
    <col min="15364" max="15364" width="15.5546875" style="117" customWidth="1"/>
    <col min="15365" max="15365" width="15" style="117" customWidth="1"/>
    <col min="15366" max="15366" width="18.5546875" style="117" customWidth="1"/>
    <col min="15367" max="15367" width="16.44140625" style="117" customWidth="1"/>
    <col min="15368" max="15368" width="13.5546875" style="117" bestFit="1" customWidth="1"/>
    <col min="15369" max="15369" width="14.5546875" style="117" customWidth="1"/>
    <col min="15370" max="15370" width="13.5546875" style="117" customWidth="1"/>
    <col min="15371" max="15371" width="11.44140625" style="117"/>
    <col min="15372" max="15372" width="12.109375" style="117" bestFit="1" customWidth="1"/>
    <col min="15373" max="15375" width="11.44140625" style="117"/>
    <col min="15376" max="15376" width="13.88671875" style="117" customWidth="1"/>
    <col min="15377" max="15386" width="11.44140625" style="117"/>
    <col min="15387" max="15387" width="14.5546875" style="117" customWidth="1"/>
    <col min="15388" max="15615" width="11.44140625" style="117"/>
    <col min="15616" max="15616" width="17.5546875" style="117" customWidth="1"/>
    <col min="15617" max="15617" width="20.44140625" style="117" customWidth="1"/>
    <col min="15618" max="15618" width="15.5546875" style="117" customWidth="1"/>
    <col min="15619" max="15619" width="18.109375" style="117" customWidth="1"/>
    <col min="15620" max="15620" width="15.5546875" style="117" customWidth="1"/>
    <col min="15621" max="15621" width="15" style="117" customWidth="1"/>
    <col min="15622" max="15622" width="18.5546875" style="117" customWidth="1"/>
    <col min="15623" max="15623" width="16.44140625" style="117" customWidth="1"/>
    <col min="15624" max="15624" width="13.5546875" style="117" bestFit="1" customWidth="1"/>
    <col min="15625" max="15625" width="14.5546875" style="117" customWidth="1"/>
    <col min="15626" max="15626" width="13.5546875" style="117" customWidth="1"/>
    <col min="15627" max="15627" width="11.44140625" style="117"/>
    <col min="15628" max="15628" width="12.109375" style="117" bestFit="1" customWidth="1"/>
    <col min="15629" max="15631" width="11.44140625" style="117"/>
    <col min="15632" max="15632" width="13.88671875" style="117" customWidth="1"/>
    <col min="15633" max="15642" width="11.44140625" style="117"/>
    <col min="15643" max="15643" width="14.5546875" style="117" customWidth="1"/>
    <col min="15644" max="15871" width="11.44140625" style="117"/>
    <col min="15872" max="15872" width="17.5546875" style="117" customWidth="1"/>
    <col min="15873" max="15873" width="20.44140625" style="117" customWidth="1"/>
    <col min="15874" max="15874" width="15.5546875" style="117" customWidth="1"/>
    <col min="15875" max="15875" width="18.109375" style="117" customWidth="1"/>
    <col min="15876" max="15876" width="15.5546875" style="117" customWidth="1"/>
    <col min="15877" max="15877" width="15" style="117" customWidth="1"/>
    <col min="15878" max="15878" width="18.5546875" style="117" customWidth="1"/>
    <col min="15879" max="15879" width="16.44140625" style="117" customWidth="1"/>
    <col min="15880" max="15880" width="13.5546875" style="117" bestFit="1" customWidth="1"/>
    <col min="15881" max="15881" width="14.5546875" style="117" customWidth="1"/>
    <col min="15882" max="15882" width="13.5546875" style="117" customWidth="1"/>
    <col min="15883" max="15883" width="11.44140625" style="117"/>
    <col min="15884" max="15884" width="12.109375" style="117" bestFit="1" customWidth="1"/>
    <col min="15885" max="15887" width="11.44140625" style="117"/>
    <col min="15888" max="15888" width="13.88671875" style="117" customWidth="1"/>
    <col min="15889" max="15898" width="11.44140625" style="117"/>
    <col min="15899" max="15899" width="14.5546875" style="117" customWidth="1"/>
    <col min="15900" max="16127" width="11.44140625" style="117"/>
    <col min="16128" max="16128" width="17.5546875" style="117" customWidth="1"/>
    <col min="16129" max="16129" width="20.44140625" style="117" customWidth="1"/>
    <col min="16130" max="16130" width="15.5546875" style="117" customWidth="1"/>
    <col min="16131" max="16131" width="18.109375" style="117" customWidth="1"/>
    <col min="16132" max="16132" width="15.5546875" style="117" customWidth="1"/>
    <col min="16133" max="16133" width="15" style="117" customWidth="1"/>
    <col min="16134" max="16134" width="18.5546875" style="117" customWidth="1"/>
    <col min="16135" max="16135" width="16.44140625" style="117" customWidth="1"/>
    <col min="16136" max="16136" width="13.5546875" style="117" bestFit="1" customWidth="1"/>
    <col min="16137" max="16137" width="14.5546875" style="117" customWidth="1"/>
    <col min="16138" max="16138" width="13.5546875" style="117" customWidth="1"/>
    <col min="16139" max="16139" width="11.44140625" style="117"/>
    <col min="16140" max="16140" width="12.109375" style="117" bestFit="1" customWidth="1"/>
    <col min="16141" max="16143" width="11.44140625" style="117"/>
    <col min="16144" max="16144" width="13.88671875" style="117" customWidth="1"/>
    <col min="16145" max="16154" width="11.44140625" style="117"/>
    <col min="16155" max="16155" width="14.5546875" style="117" customWidth="1"/>
    <col min="16156" max="16384" width="11.44140625" style="117"/>
  </cols>
  <sheetData>
    <row r="1" spans="1:32" customFormat="1" ht="20.25" customHeight="1" x14ac:dyDescent="0.25">
      <c r="A1" s="510" t="s">
        <v>395</v>
      </c>
      <c r="B1" s="510"/>
      <c r="C1" s="510"/>
      <c r="D1" s="510"/>
      <c r="E1" s="510"/>
      <c r="F1" s="510"/>
      <c r="G1" s="510"/>
      <c r="H1" s="510"/>
      <c r="I1" s="510"/>
      <c r="J1" s="510"/>
      <c r="K1" s="322"/>
      <c r="L1" s="322"/>
      <c r="M1" s="322"/>
      <c r="N1" s="392"/>
      <c r="O1" s="392"/>
      <c r="P1" s="388"/>
    </row>
    <row r="2" spans="1:32" customFormat="1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322"/>
      <c r="L2" s="322"/>
      <c r="M2" s="322"/>
      <c r="N2" s="392"/>
      <c r="O2" s="392"/>
      <c r="P2" s="388"/>
    </row>
    <row r="3" spans="1:3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32" customFormat="1" ht="15.9" customHeight="1" x14ac:dyDescent="0.25">
      <c r="A4" s="157" t="s">
        <v>430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32" customFormat="1" ht="15.9" customHeight="1" x14ac:dyDescent="0.25">
      <c r="A5" s="393" t="s">
        <v>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</row>
    <row r="6" spans="1:32" s="109" customFormat="1" ht="79.8" thickBot="1" x14ac:dyDescent="0.35">
      <c r="A6" s="258" t="s">
        <v>3</v>
      </c>
      <c r="B6" s="258" t="s">
        <v>77</v>
      </c>
      <c r="C6" s="258" t="s">
        <v>78</v>
      </c>
      <c r="D6" s="258" t="s">
        <v>273</v>
      </c>
      <c r="E6" s="258" t="s">
        <v>274</v>
      </c>
      <c r="F6" s="258" t="s">
        <v>275</v>
      </c>
      <c r="G6" s="258" t="s">
        <v>276</v>
      </c>
      <c r="H6" s="258" t="s">
        <v>277</v>
      </c>
      <c r="I6" s="258" t="s">
        <v>278</v>
      </c>
      <c r="J6" s="258" t="s">
        <v>136</v>
      </c>
      <c r="K6" s="330" t="s">
        <v>397</v>
      </c>
      <c r="L6" s="258" t="s">
        <v>73</v>
      </c>
      <c r="M6" s="258" t="s">
        <v>74</v>
      </c>
      <c r="N6" s="258" t="s">
        <v>75</v>
      </c>
      <c r="O6" s="258" t="s">
        <v>76</v>
      </c>
      <c r="P6" s="258" t="s">
        <v>279</v>
      </c>
    </row>
    <row r="7" spans="1:32" s="109" customFormat="1" ht="17.100000000000001" customHeight="1" x14ac:dyDescent="0.3">
      <c r="A7" s="257"/>
      <c r="B7" s="331" t="s">
        <v>4</v>
      </c>
      <c r="C7" s="331" t="s">
        <v>23</v>
      </c>
      <c r="D7" s="331" t="s">
        <v>5</v>
      </c>
      <c r="E7" s="331" t="s">
        <v>63</v>
      </c>
      <c r="F7" s="331" t="s">
        <v>34</v>
      </c>
      <c r="G7" s="331" t="s">
        <v>35</v>
      </c>
      <c r="H7" s="331" t="s">
        <v>36</v>
      </c>
      <c r="I7" s="331" t="s">
        <v>37</v>
      </c>
      <c r="J7" s="332" t="s">
        <v>280</v>
      </c>
      <c r="K7" s="332" t="s">
        <v>64</v>
      </c>
      <c r="L7" s="332" t="s">
        <v>281</v>
      </c>
      <c r="M7" s="332" t="s">
        <v>88</v>
      </c>
      <c r="N7" s="332" t="s">
        <v>65</v>
      </c>
      <c r="O7" s="332" t="s">
        <v>137</v>
      </c>
      <c r="P7" s="333" t="s">
        <v>398</v>
      </c>
    </row>
    <row r="8" spans="1:32" ht="21.9" customHeight="1" x14ac:dyDescent="0.25">
      <c r="A8" s="334" t="s">
        <v>6</v>
      </c>
      <c r="B8" s="270">
        <v>8361142.9582700003</v>
      </c>
      <c r="C8" s="270">
        <v>6317559.4771384588</v>
      </c>
      <c r="D8" s="270">
        <v>79239.011182045113</v>
      </c>
      <c r="E8" s="270">
        <v>2443.6109804074918</v>
      </c>
      <c r="F8" s="270">
        <v>29533.391163864704</v>
      </c>
      <c r="G8" s="270">
        <v>783091.62849406083</v>
      </c>
      <c r="H8" s="270">
        <v>1199528.7454434265</v>
      </c>
      <c r="I8" s="270">
        <v>248934.86590944443</v>
      </c>
      <c r="J8" s="270">
        <f>SUM(D8:I8)</f>
        <v>2342771.2531732493</v>
      </c>
      <c r="K8" s="270">
        <v>1461272.0801673657</v>
      </c>
      <c r="L8" s="270">
        <v>445629</v>
      </c>
      <c r="M8" s="270">
        <v>189254</v>
      </c>
      <c r="N8" s="270">
        <v>145994.597094356</v>
      </c>
      <c r="O8" s="270">
        <v>76468.798250000007</v>
      </c>
      <c r="P8" s="270">
        <f t="shared" ref="P8:P22" si="0">B8+C8+J8+K8+L8+M8+N8+O8</f>
        <v>19340092.164093431</v>
      </c>
      <c r="Q8" s="123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</row>
    <row r="9" spans="1:32" ht="21.9" customHeight="1" x14ac:dyDescent="0.25">
      <c r="A9" s="268" t="s">
        <v>7</v>
      </c>
      <c r="B9" s="270">
        <v>1937906.6015299999</v>
      </c>
      <c r="C9" s="270">
        <v>1916877.4652878335</v>
      </c>
      <c r="D9" s="270">
        <v>27325.79315728728</v>
      </c>
      <c r="E9" s="270">
        <v>887.19321898813996</v>
      </c>
      <c r="F9" s="270">
        <v>9840.5948957534547</v>
      </c>
      <c r="G9" s="270">
        <v>234321.1879710487</v>
      </c>
      <c r="H9" s="270">
        <v>458751.99364633771</v>
      </c>
      <c r="I9" s="270">
        <v>106890.0487620221</v>
      </c>
      <c r="J9" s="270">
        <f>SUM(D9:I9)</f>
        <v>838016.81165143731</v>
      </c>
      <c r="K9" s="270">
        <v>224155</v>
      </c>
      <c r="L9" s="270">
        <v>136196</v>
      </c>
      <c r="M9" s="270">
        <v>52325</v>
      </c>
      <c r="N9" s="270">
        <v>76824.326417999997</v>
      </c>
      <c r="O9" s="270">
        <v>19948.617199999997</v>
      </c>
      <c r="P9" s="270">
        <f t="shared" si="0"/>
        <v>5202249.8220872711</v>
      </c>
      <c r="Q9" s="123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21.9" customHeight="1" x14ac:dyDescent="0.25">
      <c r="A10" s="268" t="s">
        <v>8</v>
      </c>
      <c r="B10" s="270">
        <v>4559459.950819999</v>
      </c>
      <c r="C10" s="270">
        <v>5322902.6071452908</v>
      </c>
      <c r="D10" s="270">
        <v>83994.465760256222</v>
      </c>
      <c r="E10" s="270">
        <v>2068.5211288112368</v>
      </c>
      <c r="F10" s="270">
        <v>34105.452981257855</v>
      </c>
      <c r="G10" s="270">
        <v>660947.45102362894</v>
      </c>
      <c r="H10" s="270">
        <v>1132787.9953379838</v>
      </c>
      <c r="I10" s="270">
        <v>205786.41065077367</v>
      </c>
      <c r="J10" s="270">
        <f t="shared" ref="J10:J22" si="1">SUM(D10:I10)</f>
        <v>2119690.2968827114</v>
      </c>
      <c r="K10" s="270">
        <v>1269876</v>
      </c>
      <c r="L10" s="270">
        <v>314684.00340400002</v>
      </c>
      <c r="M10" s="270">
        <v>156559</v>
      </c>
      <c r="N10" s="270">
        <v>276967.29812704003</v>
      </c>
      <c r="O10" s="270">
        <v>41369.174559999985</v>
      </c>
      <c r="P10" s="270">
        <f t="shared" si="0"/>
        <v>14061508.330939041</v>
      </c>
      <c r="Q10" s="123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1.9" customHeight="1" x14ac:dyDescent="0.25">
      <c r="A11" s="268" t="s">
        <v>9</v>
      </c>
      <c r="B11" s="270">
        <v>892098.22088000015</v>
      </c>
      <c r="C11" s="270">
        <v>781545.8066046508</v>
      </c>
      <c r="D11" s="270">
        <v>12368.359850744404</v>
      </c>
      <c r="E11" s="270">
        <v>392.28159236611884</v>
      </c>
      <c r="F11" s="270">
        <v>4669.1752596887409</v>
      </c>
      <c r="G11" s="270">
        <v>102548.66229824901</v>
      </c>
      <c r="H11" s="270">
        <v>149108.06818849445</v>
      </c>
      <c r="I11" s="270">
        <v>56653.381595183309</v>
      </c>
      <c r="J11" s="270">
        <f t="shared" si="1"/>
        <v>325739.92878472607</v>
      </c>
      <c r="K11" s="270">
        <v>99843</v>
      </c>
      <c r="L11" s="270">
        <v>94179.956471999991</v>
      </c>
      <c r="M11" s="270">
        <v>25916</v>
      </c>
      <c r="N11" s="270">
        <v>41634.991045307994</v>
      </c>
      <c r="O11" s="270">
        <v>5116.6823999999997</v>
      </c>
      <c r="P11" s="270">
        <f t="shared" si="0"/>
        <v>2266074.5861866847</v>
      </c>
      <c r="Q11" s="123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ht="21.9" customHeight="1" x14ac:dyDescent="0.25">
      <c r="A12" s="268" t="s">
        <v>10</v>
      </c>
      <c r="B12" s="270">
        <v>472442.95377999998</v>
      </c>
      <c r="C12" s="270">
        <v>462020.14240570483</v>
      </c>
      <c r="D12" s="270">
        <v>6776.8978169668299</v>
      </c>
      <c r="E12" s="270">
        <v>204.49347600062313</v>
      </c>
      <c r="F12" s="270">
        <v>2518.2976290202214</v>
      </c>
      <c r="G12" s="270">
        <v>57531.011535498081</v>
      </c>
      <c r="H12" s="270">
        <v>104718.56205222345</v>
      </c>
      <c r="I12" s="270">
        <v>22262.59517504858</v>
      </c>
      <c r="J12" s="270">
        <f t="shared" si="1"/>
        <v>194011.85768475779</v>
      </c>
      <c r="K12" s="270">
        <v>81292</v>
      </c>
      <c r="L12" s="270">
        <v>33611</v>
      </c>
      <c r="M12" s="270">
        <v>15937</v>
      </c>
      <c r="N12" s="270">
        <v>14841.369551872</v>
      </c>
      <c r="O12" s="270">
        <v>6002.6549100000002</v>
      </c>
      <c r="P12" s="270">
        <f t="shared" si="0"/>
        <v>1280158.9783323347</v>
      </c>
      <c r="Q12" s="123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</row>
    <row r="13" spans="1:32" ht="21.9" customHeight="1" x14ac:dyDescent="0.25">
      <c r="A13" s="268" t="s">
        <v>11</v>
      </c>
      <c r="B13" s="270">
        <v>274129.50157999998</v>
      </c>
      <c r="C13" s="270">
        <v>239398.67961919121</v>
      </c>
      <c r="D13" s="270">
        <v>3284.4772619568939</v>
      </c>
      <c r="E13" s="270">
        <v>93.061463926091477</v>
      </c>
      <c r="F13" s="270">
        <v>1207.6188021515861</v>
      </c>
      <c r="G13" s="270">
        <v>29374.321954339466</v>
      </c>
      <c r="H13" s="270">
        <v>61270.487607206211</v>
      </c>
      <c r="I13" s="270">
        <v>9102.4887940015506</v>
      </c>
      <c r="J13" s="270">
        <f t="shared" si="1"/>
        <v>104332.4558835818</v>
      </c>
      <c r="K13" s="270">
        <v>33116</v>
      </c>
      <c r="L13" s="270">
        <v>14829</v>
      </c>
      <c r="M13" s="270">
        <v>6631</v>
      </c>
      <c r="N13" s="270">
        <v>5361.9505259999996</v>
      </c>
      <c r="O13" s="270">
        <v>2033.7799600000003</v>
      </c>
      <c r="P13" s="270">
        <f t="shared" si="0"/>
        <v>679832.36756877298</v>
      </c>
      <c r="Q13" s="123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</row>
    <row r="14" spans="1:32" ht="21.9" customHeight="1" x14ac:dyDescent="0.25">
      <c r="A14" s="268" t="s">
        <v>12</v>
      </c>
      <c r="B14" s="270">
        <v>830369.57416000008</v>
      </c>
      <c r="C14" s="270">
        <v>931291.07666063879</v>
      </c>
      <c r="D14" s="270">
        <v>14741.530287699381</v>
      </c>
      <c r="E14" s="270">
        <v>356.34959395380423</v>
      </c>
      <c r="F14" s="270">
        <v>5907.7282504320992</v>
      </c>
      <c r="G14" s="270">
        <v>144451.57487336011</v>
      </c>
      <c r="H14" s="270">
        <v>268652.83272837423</v>
      </c>
      <c r="I14" s="270">
        <v>46563.854734908091</v>
      </c>
      <c r="J14" s="270">
        <f t="shared" si="1"/>
        <v>480673.87046872772</v>
      </c>
      <c r="K14" s="270">
        <v>196947</v>
      </c>
      <c r="L14" s="270">
        <v>35935.409993999994</v>
      </c>
      <c r="M14" s="270">
        <v>29698</v>
      </c>
      <c r="N14" s="270">
        <v>18505.035963999999</v>
      </c>
      <c r="O14" s="270">
        <v>8981.2446299999992</v>
      </c>
      <c r="P14" s="270">
        <f t="shared" si="0"/>
        <v>2532401.211877367</v>
      </c>
      <c r="Q14" s="123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</row>
    <row r="15" spans="1:32" ht="21.9" customHeight="1" x14ac:dyDescent="0.25">
      <c r="A15" s="268" t="s">
        <v>13</v>
      </c>
      <c r="B15" s="270">
        <v>3467294.3838499999</v>
      </c>
      <c r="C15" s="270">
        <v>3573150.3164499938</v>
      </c>
      <c r="D15" s="270">
        <v>51271.783158476552</v>
      </c>
      <c r="E15" s="270">
        <v>1336.3038723230036</v>
      </c>
      <c r="F15" s="270">
        <v>18878.638605787928</v>
      </c>
      <c r="G15" s="270">
        <v>517003.65624797682</v>
      </c>
      <c r="H15" s="270">
        <v>729408.10464754747</v>
      </c>
      <c r="I15" s="270">
        <v>138105.48461863838</v>
      </c>
      <c r="J15" s="270">
        <f t="shared" si="1"/>
        <v>1456003.9711507501</v>
      </c>
      <c r="K15" s="270">
        <v>950131</v>
      </c>
      <c r="L15" s="270">
        <v>178824</v>
      </c>
      <c r="M15" s="270">
        <v>140566</v>
      </c>
      <c r="N15" s="270">
        <v>73056.951101999992</v>
      </c>
      <c r="O15" s="270">
        <v>36954.610410000001</v>
      </c>
      <c r="P15" s="270">
        <f t="shared" si="0"/>
        <v>9875981.2329627424</v>
      </c>
      <c r="Q15" s="123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</row>
    <row r="16" spans="1:32" ht="21.9" customHeight="1" x14ac:dyDescent="0.25">
      <c r="A16" s="268" t="s">
        <v>14</v>
      </c>
      <c r="B16" s="270">
        <v>1160384.0234099999</v>
      </c>
      <c r="C16" s="270">
        <v>1028728.20734615</v>
      </c>
      <c r="D16" s="270">
        <v>14560.037635943145</v>
      </c>
      <c r="E16" s="270">
        <v>383.53645457758682</v>
      </c>
      <c r="F16" s="270">
        <v>5804.8792845410107</v>
      </c>
      <c r="G16" s="270">
        <v>130878.79303010095</v>
      </c>
      <c r="H16" s="270">
        <v>290610.27422142762</v>
      </c>
      <c r="I16" s="270">
        <v>58142.072850587174</v>
      </c>
      <c r="J16" s="270">
        <f t="shared" si="1"/>
        <v>500379.59347717749</v>
      </c>
      <c r="K16" s="270">
        <v>164163</v>
      </c>
      <c r="L16" s="270">
        <v>113902.45215</v>
      </c>
      <c r="M16" s="270">
        <v>40795</v>
      </c>
      <c r="N16" s="270">
        <v>34591.807187999999</v>
      </c>
      <c r="O16" s="270">
        <v>8544.5051199999998</v>
      </c>
      <c r="P16" s="270">
        <f t="shared" si="0"/>
        <v>3051488.5886913268</v>
      </c>
      <c r="Q16" s="123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</row>
    <row r="17" spans="1:32" ht="21.9" customHeight="1" x14ac:dyDescent="0.25">
      <c r="A17" s="268" t="s">
        <v>15</v>
      </c>
      <c r="B17" s="270">
        <v>1145361.6114799997</v>
      </c>
      <c r="C17" s="270">
        <v>1336564.935207091</v>
      </c>
      <c r="D17" s="270">
        <v>18758.902027745517</v>
      </c>
      <c r="E17" s="270">
        <v>481.55122796861002</v>
      </c>
      <c r="F17" s="270">
        <v>8054.9264222346901</v>
      </c>
      <c r="G17" s="270">
        <v>187627.06317175669</v>
      </c>
      <c r="H17" s="270">
        <v>411859.05952683347</v>
      </c>
      <c r="I17" s="270">
        <v>61161.853564257435</v>
      </c>
      <c r="J17" s="270">
        <f t="shared" si="1"/>
        <v>687943.35594079632</v>
      </c>
      <c r="K17" s="270">
        <v>236812</v>
      </c>
      <c r="L17" s="270">
        <v>64106</v>
      </c>
      <c r="M17" s="270">
        <v>39306</v>
      </c>
      <c r="N17" s="270">
        <v>50197.371115999995</v>
      </c>
      <c r="O17" s="270">
        <v>9266.7884599999998</v>
      </c>
      <c r="P17" s="270">
        <f t="shared" si="0"/>
        <v>3569558.0622038874</v>
      </c>
      <c r="Q17" s="123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</row>
    <row r="18" spans="1:32" ht="21.9" customHeight="1" x14ac:dyDescent="0.25">
      <c r="A18" s="268" t="s">
        <v>16</v>
      </c>
      <c r="B18" s="270">
        <v>1259827.9979799998</v>
      </c>
      <c r="C18" s="270">
        <v>0</v>
      </c>
      <c r="D18" s="270">
        <v>17458.531802177968</v>
      </c>
      <c r="E18" s="270">
        <v>444.53503091202612</v>
      </c>
      <c r="F18" s="270">
        <v>7498.9974746518328</v>
      </c>
      <c r="G18" s="270">
        <v>0</v>
      </c>
      <c r="H18" s="270">
        <v>0</v>
      </c>
      <c r="I18" s="270">
        <v>47748.579436644301</v>
      </c>
      <c r="J18" s="270">
        <f t="shared" si="1"/>
        <v>73150.643744386121</v>
      </c>
      <c r="K18" s="270">
        <v>230476.77309974321</v>
      </c>
      <c r="L18" s="270">
        <v>50780</v>
      </c>
      <c r="M18" s="270">
        <v>51376</v>
      </c>
      <c r="N18" s="270">
        <v>40905.366708043999</v>
      </c>
      <c r="O18" s="270">
        <v>0</v>
      </c>
      <c r="P18" s="270">
        <f t="shared" si="0"/>
        <v>1706516.781532173</v>
      </c>
      <c r="Q18" s="123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</row>
    <row r="19" spans="1:32" ht="21.9" customHeight="1" x14ac:dyDescent="0.25">
      <c r="A19" s="268" t="s">
        <v>17</v>
      </c>
      <c r="B19" s="270">
        <v>513992.45696999994</v>
      </c>
      <c r="C19" s="270">
        <v>656138.68744314532</v>
      </c>
      <c r="D19" s="270">
        <v>8499.1335094283004</v>
      </c>
      <c r="E19" s="270">
        <v>202.13922677156864</v>
      </c>
      <c r="F19" s="270">
        <v>3691.9500307803869</v>
      </c>
      <c r="G19" s="270">
        <v>101561.83418861117</v>
      </c>
      <c r="H19" s="270">
        <v>198272.39748863759</v>
      </c>
      <c r="I19" s="270">
        <v>25937.281726100267</v>
      </c>
      <c r="J19" s="270">
        <f t="shared" si="1"/>
        <v>338164.73617032927</v>
      </c>
      <c r="K19" s="270">
        <v>84133</v>
      </c>
      <c r="L19" s="270">
        <v>42012</v>
      </c>
      <c r="M19" s="270">
        <v>23012</v>
      </c>
      <c r="N19" s="270">
        <v>30574.419537999998</v>
      </c>
      <c r="O19" s="270">
        <v>3538.6532499999998</v>
      </c>
      <c r="P19" s="270">
        <f t="shared" si="0"/>
        <v>1691565.9533714743</v>
      </c>
      <c r="Q19" s="123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</row>
    <row r="20" spans="1:32" ht="21.9" customHeight="1" x14ac:dyDescent="0.25">
      <c r="A20" s="268" t="s">
        <v>18</v>
      </c>
      <c r="B20" s="270">
        <v>1033826.3124999999</v>
      </c>
      <c r="C20" s="270">
        <v>1172095.2943921422</v>
      </c>
      <c r="D20" s="270">
        <v>13360.227096817254</v>
      </c>
      <c r="E20" s="270">
        <v>415.73857531313973</v>
      </c>
      <c r="F20" s="270">
        <v>4778.93991977717</v>
      </c>
      <c r="G20" s="270">
        <v>167595.68138602335</v>
      </c>
      <c r="H20" s="270">
        <v>191410.76140835989</v>
      </c>
      <c r="I20" s="270">
        <v>31369.472880601919</v>
      </c>
      <c r="J20" s="270">
        <f t="shared" si="1"/>
        <v>408930.82126689277</v>
      </c>
      <c r="K20" s="270">
        <v>307916.65853370575</v>
      </c>
      <c r="L20" s="270">
        <v>66737.618771999987</v>
      </c>
      <c r="M20" s="270">
        <v>33054</v>
      </c>
      <c r="N20" s="270">
        <v>20923.557709686</v>
      </c>
      <c r="O20" s="270">
        <v>17610.561309999997</v>
      </c>
      <c r="P20" s="270">
        <f t="shared" si="0"/>
        <v>3061094.8244844265</v>
      </c>
      <c r="Q20" s="123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</row>
    <row r="21" spans="1:32" ht="21.9" customHeight="1" x14ac:dyDescent="0.25">
      <c r="A21" s="268" t="s">
        <v>19</v>
      </c>
      <c r="B21" s="270">
        <v>9515107.5503300019</v>
      </c>
      <c r="C21" s="270">
        <v>5853138.9534137389</v>
      </c>
      <c r="D21" s="270">
        <v>75398.652476386822</v>
      </c>
      <c r="E21" s="270">
        <v>1979.6750511523219</v>
      </c>
      <c r="F21" s="270">
        <v>28562.182870319808</v>
      </c>
      <c r="G21" s="270">
        <v>531165.29638241697</v>
      </c>
      <c r="H21" s="270">
        <v>762632.63356875291</v>
      </c>
      <c r="I21" s="270">
        <v>154785.53997743147</v>
      </c>
      <c r="J21" s="270">
        <f t="shared" si="1"/>
        <v>1554523.9803264604</v>
      </c>
      <c r="K21" s="270">
        <v>1120219</v>
      </c>
      <c r="L21" s="270">
        <v>419704</v>
      </c>
      <c r="M21" s="270">
        <v>163564</v>
      </c>
      <c r="N21" s="270">
        <v>177784.115322</v>
      </c>
      <c r="O21" s="270">
        <v>120699.79641000001</v>
      </c>
      <c r="P21" s="270">
        <f t="shared" si="0"/>
        <v>18924741.395802204</v>
      </c>
      <c r="Q21" s="123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</row>
    <row r="22" spans="1:32" ht="21.9" customHeight="1" x14ac:dyDescent="0.25">
      <c r="A22" s="268" t="s">
        <v>20</v>
      </c>
      <c r="B22" s="270">
        <v>1780767.8891200002</v>
      </c>
      <c r="C22" s="270">
        <v>1831304.9239259707</v>
      </c>
      <c r="D22" s="270">
        <v>27284.44528946828</v>
      </c>
      <c r="E22" s="270">
        <v>775.92798752823614</v>
      </c>
      <c r="F22" s="270">
        <v>10829.581377738519</v>
      </c>
      <c r="G22" s="270">
        <v>224761.46060752962</v>
      </c>
      <c r="H22" s="270">
        <v>575524.41482199507</v>
      </c>
      <c r="I22" s="270">
        <v>74287.070194128057</v>
      </c>
      <c r="J22" s="270">
        <f t="shared" si="1"/>
        <v>913462.90027838782</v>
      </c>
      <c r="K22" s="270">
        <v>241866</v>
      </c>
      <c r="L22" s="270">
        <v>168063.43688999998</v>
      </c>
      <c r="M22" s="270">
        <v>59677</v>
      </c>
      <c r="N22" s="270">
        <v>95269.096029161999</v>
      </c>
      <c r="O22" s="270">
        <v>11876.698540000001</v>
      </c>
      <c r="P22" s="270">
        <f t="shared" si="0"/>
        <v>5102287.9447835209</v>
      </c>
      <c r="Q22" s="123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</row>
    <row r="23" spans="1:32" ht="21.9" customHeight="1" x14ac:dyDescent="0.25">
      <c r="A23" s="422" t="s">
        <v>69</v>
      </c>
      <c r="B23" s="287">
        <f>SUM(B8:B22)</f>
        <v>37204111.986659996</v>
      </c>
      <c r="C23" s="287">
        <f t="shared" ref="C23:P23" si="2">SUM(C8:C22)</f>
        <v>31422716.573040001</v>
      </c>
      <c r="D23" s="287">
        <f t="shared" si="2"/>
        <v>454322.24831339996</v>
      </c>
      <c r="E23" s="287">
        <f t="shared" si="2"/>
        <v>12464.918881000001</v>
      </c>
      <c r="F23" s="287">
        <f t="shared" si="2"/>
        <v>175882.35496799997</v>
      </c>
      <c r="G23" s="287">
        <f t="shared" si="2"/>
        <v>3872859.6231646012</v>
      </c>
      <c r="H23" s="287">
        <f t="shared" si="2"/>
        <v>6534536.3306876011</v>
      </c>
      <c r="I23" s="287">
        <f t="shared" si="2"/>
        <v>1287731.0008697705</v>
      </c>
      <c r="J23" s="287">
        <f t="shared" si="2"/>
        <v>12337796.476884373</v>
      </c>
      <c r="K23" s="287">
        <f t="shared" si="2"/>
        <v>6702218.5118008144</v>
      </c>
      <c r="L23" s="287">
        <f t="shared" si="2"/>
        <v>2179193.8776819999</v>
      </c>
      <c r="M23" s="287">
        <f t="shared" si="2"/>
        <v>1027670</v>
      </c>
      <c r="N23" s="287">
        <f t="shared" si="2"/>
        <v>1103432.2534394679</v>
      </c>
      <c r="O23" s="287">
        <f t="shared" si="2"/>
        <v>368412.56541000004</v>
      </c>
      <c r="P23" s="287">
        <f t="shared" si="2"/>
        <v>92345552.244916648</v>
      </c>
      <c r="Q23" s="123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</row>
    <row r="24" spans="1:32" ht="15" customHeight="1" x14ac:dyDescent="0.25">
      <c r="A24" s="580"/>
      <c r="B24" s="580"/>
      <c r="C24" s="580"/>
      <c r="D24" s="580"/>
      <c r="E24" s="580"/>
      <c r="F24" s="580"/>
      <c r="G24" s="580"/>
      <c r="H24" s="580"/>
      <c r="I24" s="580"/>
      <c r="J24" s="580"/>
      <c r="K24" s="580"/>
      <c r="L24" s="580"/>
      <c r="M24" s="580"/>
      <c r="R24" s="126"/>
    </row>
  </sheetData>
  <sheetProtection algorithmName="SHA-512" hashValue="ISdwepvKF1MLx41T3WwB6agfQtHp8DNs3oQef3WVzcPRQrtDy+kRfzQMk2xOzmrAKhpJ8T+VQtAmeMZPI7Zt2Q==" saltValue="5b5C+h2ER7oZ7Dx3lmHnTg==" spinCount="100000" sheet="1" objects="1" scenarios="1"/>
  <mergeCells count="2">
    <mergeCell ref="A24:M24"/>
    <mergeCell ref="A1:J2"/>
  </mergeCells>
  <printOptions horizontalCentered="1" verticalCentered="1"/>
  <pageMargins left="0.59055118110236227" right="0.39370078740157483" top="0.39370078740157483" bottom="0.51181102362204722" header="0.31496062992125984" footer="0.31496062992125984"/>
  <pageSetup paperSize="9" scale="63" orientation="landscape" r:id="rId1"/>
  <ignoredErrors>
    <ignoredError sqref="B7:O7" numberStoredAsText="1"/>
    <ignoredError sqref="J8:J9 J10:J22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33203125" style="117" customWidth="1"/>
    <col min="2" max="7" width="16.6640625" style="117" customWidth="1"/>
    <col min="8" max="8" width="18" style="117" customWidth="1"/>
    <col min="9" max="10" width="16.6640625" style="117" customWidth="1"/>
    <col min="11" max="11" width="13.44140625" style="117" bestFit="1" customWidth="1"/>
    <col min="12" max="12" width="12.44140625" style="117" bestFit="1" customWidth="1"/>
    <col min="13" max="13" width="12.109375" style="117" bestFit="1" customWidth="1"/>
    <col min="14" max="14" width="11.44140625" style="117"/>
    <col min="15" max="15" width="15.44140625" style="117" customWidth="1"/>
    <col min="16" max="16" width="16.109375" style="117" bestFit="1" customWidth="1"/>
    <col min="17" max="17" width="13.88671875" style="117" customWidth="1"/>
    <col min="18" max="27" width="11.44140625" style="117"/>
    <col min="28" max="28" width="14.5546875" style="117" customWidth="1"/>
    <col min="29" max="256" width="11.44140625" style="117"/>
    <col min="257" max="257" width="17.5546875" style="117" customWidth="1"/>
    <col min="258" max="258" width="20.44140625" style="117" customWidth="1"/>
    <col min="259" max="259" width="15.5546875" style="117" customWidth="1"/>
    <col min="260" max="260" width="18.109375" style="117" customWidth="1"/>
    <col min="261" max="261" width="15.5546875" style="117" customWidth="1"/>
    <col min="262" max="262" width="15" style="117" customWidth="1"/>
    <col min="263" max="263" width="18.5546875" style="117" customWidth="1"/>
    <col min="264" max="264" width="16.44140625" style="117" customWidth="1"/>
    <col min="265" max="265" width="13.5546875" style="117" bestFit="1" customWidth="1"/>
    <col min="266" max="266" width="14.5546875" style="117" customWidth="1"/>
    <col min="267" max="267" width="13.5546875" style="117" customWidth="1"/>
    <col min="268" max="268" width="11.44140625" style="117"/>
    <col min="269" max="269" width="12.109375" style="117" bestFit="1" customWidth="1"/>
    <col min="270" max="272" width="11.44140625" style="117"/>
    <col min="273" max="273" width="13.88671875" style="117" customWidth="1"/>
    <col min="274" max="283" width="11.44140625" style="117"/>
    <col min="284" max="284" width="14.5546875" style="117" customWidth="1"/>
    <col min="285" max="512" width="11.44140625" style="117"/>
    <col min="513" max="513" width="17.5546875" style="117" customWidth="1"/>
    <col min="514" max="514" width="20.44140625" style="117" customWidth="1"/>
    <col min="515" max="515" width="15.5546875" style="117" customWidth="1"/>
    <col min="516" max="516" width="18.109375" style="117" customWidth="1"/>
    <col min="517" max="517" width="15.5546875" style="117" customWidth="1"/>
    <col min="518" max="518" width="15" style="117" customWidth="1"/>
    <col min="519" max="519" width="18.5546875" style="117" customWidth="1"/>
    <col min="520" max="520" width="16.44140625" style="117" customWidth="1"/>
    <col min="521" max="521" width="13.5546875" style="117" bestFit="1" customWidth="1"/>
    <col min="522" max="522" width="14.5546875" style="117" customWidth="1"/>
    <col min="523" max="523" width="13.5546875" style="117" customWidth="1"/>
    <col min="524" max="524" width="11.44140625" style="117"/>
    <col min="525" max="525" width="12.109375" style="117" bestFit="1" customWidth="1"/>
    <col min="526" max="528" width="11.44140625" style="117"/>
    <col min="529" max="529" width="13.88671875" style="117" customWidth="1"/>
    <col min="530" max="539" width="11.44140625" style="117"/>
    <col min="540" max="540" width="14.5546875" style="117" customWidth="1"/>
    <col min="541" max="768" width="11.44140625" style="117"/>
    <col min="769" max="769" width="17.5546875" style="117" customWidth="1"/>
    <col min="770" max="770" width="20.44140625" style="117" customWidth="1"/>
    <col min="771" max="771" width="15.5546875" style="117" customWidth="1"/>
    <col min="772" max="772" width="18.109375" style="117" customWidth="1"/>
    <col min="773" max="773" width="15.5546875" style="117" customWidth="1"/>
    <col min="774" max="774" width="15" style="117" customWidth="1"/>
    <col min="775" max="775" width="18.5546875" style="117" customWidth="1"/>
    <col min="776" max="776" width="16.44140625" style="117" customWidth="1"/>
    <col min="777" max="777" width="13.5546875" style="117" bestFit="1" customWidth="1"/>
    <col min="778" max="778" width="14.5546875" style="117" customWidth="1"/>
    <col min="779" max="779" width="13.5546875" style="117" customWidth="1"/>
    <col min="780" max="780" width="11.44140625" style="117"/>
    <col min="781" max="781" width="12.109375" style="117" bestFit="1" customWidth="1"/>
    <col min="782" max="784" width="11.44140625" style="117"/>
    <col min="785" max="785" width="13.88671875" style="117" customWidth="1"/>
    <col min="786" max="795" width="11.44140625" style="117"/>
    <col min="796" max="796" width="14.5546875" style="117" customWidth="1"/>
    <col min="797" max="1024" width="11.44140625" style="117"/>
    <col min="1025" max="1025" width="17.5546875" style="117" customWidth="1"/>
    <col min="1026" max="1026" width="20.44140625" style="117" customWidth="1"/>
    <col min="1027" max="1027" width="15.5546875" style="117" customWidth="1"/>
    <col min="1028" max="1028" width="18.109375" style="117" customWidth="1"/>
    <col min="1029" max="1029" width="15.5546875" style="117" customWidth="1"/>
    <col min="1030" max="1030" width="15" style="117" customWidth="1"/>
    <col min="1031" max="1031" width="18.5546875" style="117" customWidth="1"/>
    <col min="1032" max="1032" width="16.44140625" style="117" customWidth="1"/>
    <col min="1033" max="1033" width="13.5546875" style="117" bestFit="1" customWidth="1"/>
    <col min="1034" max="1034" width="14.5546875" style="117" customWidth="1"/>
    <col min="1035" max="1035" width="13.5546875" style="117" customWidth="1"/>
    <col min="1036" max="1036" width="11.44140625" style="117"/>
    <col min="1037" max="1037" width="12.109375" style="117" bestFit="1" customWidth="1"/>
    <col min="1038" max="1040" width="11.44140625" style="117"/>
    <col min="1041" max="1041" width="13.88671875" style="117" customWidth="1"/>
    <col min="1042" max="1051" width="11.44140625" style="117"/>
    <col min="1052" max="1052" width="14.5546875" style="117" customWidth="1"/>
    <col min="1053" max="1280" width="11.44140625" style="117"/>
    <col min="1281" max="1281" width="17.5546875" style="117" customWidth="1"/>
    <col min="1282" max="1282" width="20.44140625" style="117" customWidth="1"/>
    <col min="1283" max="1283" width="15.5546875" style="117" customWidth="1"/>
    <col min="1284" max="1284" width="18.109375" style="117" customWidth="1"/>
    <col min="1285" max="1285" width="15.5546875" style="117" customWidth="1"/>
    <col min="1286" max="1286" width="15" style="117" customWidth="1"/>
    <col min="1287" max="1287" width="18.5546875" style="117" customWidth="1"/>
    <col min="1288" max="1288" width="16.44140625" style="117" customWidth="1"/>
    <col min="1289" max="1289" width="13.5546875" style="117" bestFit="1" customWidth="1"/>
    <col min="1290" max="1290" width="14.5546875" style="117" customWidth="1"/>
    <col min="1291" max="1291" width="13.5546875" style="117" customWidth="1"/>
    <col min="1292" max="1292" width="11.44140625" style="117"/>
    <col min="1293" max="1293" width="12.109375" style="117" bestFit="1" customWidth="1"/>
    <col min="1294" max="1296" width="11.44140625" style="117"/>
    <col min="1297" max="1297" width="13.88671875" style="117" customWidth="1"/>
    <col min="1298" max="1307" width="11.44140625" style="117"/>
    <col min="1308" max="1308" width="14.5546875" style="117" customWidth="1"/>
    <col min="1309" max="1536" width="11.44140625" style="117"/>
    <col min="1537" max="1537" width="17.5546875" style="117" customWidth="1"/>
    <col min="1538" max="1538" width="20.44140625" style="117" customWidth="1"/>
    <col min="1539" max="1539" width="15.5546875" style="117" customWidth="1"/>
    <col min="1540" max="1540" width="18.109375" style="117" customWidth="1"/>
    <col min="1541" max="1541" width="15.5546875" style="117" customWidth="1"/>
    <col min="1542" max="1542" width="15" style="117" customWidth="1"/>
    <col min="1543" max="1543" width="18.5546875" style="117" customWidth="1"/>
    <col min="1544" max="1544" width="16.44140625" style="117" customWidth="1"/>
    <col min="1545" max="1545" width="13.5546875" style="117" bestFit="1" customWidth="1"/>
    <col min="1546" max="1546" width="14.5546875" style="117" customWidth="1"/>
    <col min="1547" max="1547" width="13.5546875" style="117" customWidth="1"/>
    <col min="1548" max="1548" width="11.44140625" style="117"/>
    <col min="1549" max="1549" width="12.109375" style="117" bestFit="1" customWidth="1"/>
    <col min="1550" max="1552" width="11.44140625" style="117"/>
    <col min="1553" max="1553" width="13.88671875" style="117" customWidth="1"/>
    <col min="1554" max="1563" width="11.44140625" style="117"/>
    <col min="1564" max="1564" width="14.5546875" style="117" customWidth="1"/>
    <col min="1565" max="1792" width="11.44140625" style="117"/>
    <col min="1793" max="1793" width="17.5546875" style="117" customWidth="1"/>
    <col min="1794" max="1794" width="20.44140625" style="117" customWidth="1"/>
    <col min="1795" max="1795" width="15.5546875" style="117" customWidth="1"/>
    <col min="1796" max="1796" width="18.109375" style="117" customWidth="1"/>
    <col min="1797" max="1797" width="15.5546875" style="117" customWidth="1"/>
    <col min="1798" max="1798" width="15" style="117" customWidth="1"/>
    <col min="1799" max="1799" width="18.5546875" style="117" customWidth="1"/>
    <col min="1800" max="1800" width="16.44140625" style="117" customWidth="1"/>
    <col min="1801" max="1801" width="13.5546875" style="117" bestFit="1" customWidth="1"/>
    <col min="1802" max="1802" width="14.5546875" style="117" customWidth="1"/>
    <col min="1803" max="1803" width="13.5546875" style="117" customWidth="1"/>
    <col min="1804" max="1804" width="11.44140625" style="117"/>
    <col min="1805" max="1805" width="12.109375" style="117" bestFit="1" customWidth="1"/>
    <col min="1806" max="1808" width="11.44140625" style="117"/>
    <col min="1809" max="1809" width="13.88671875" style="117" customWidth="1"/>
    <col min="1810" max="1819" width="11.44140625" style="117"/>
    <col min="1820" max="1820" width="14.5546875" style="117" customWidth="1"/>
    <col min="1821" max="2048" width="11.44140625" style="117"/>
    <col min="2049" max="2049" width="17.5546875" style="117" customWidth="1"/>
    <col min="2050" max="2050" width="20.44140625" style="117" customWidth="1"/>
    <col min="2051" max="2051" width="15.5546875" style="117" customWidth="1"/>
    <col min="2052" max="2052" width="18.109375" style="117" customWidth="1"/>
    <col min="2053" max="2053" width="15.5546875" style="117" customWidth="1"/>
    <col min="2054" max="2054" width="15" style="117" customWidth="1"/>
    <col min="2055" max="2055" width="18.5546875" style="117" customWidth="1"/>
    <col min="2056" max="2056" width="16.44140625" style="117" customWidth="1"/>
    <col min="2057" max="2057" width="13.5546875" style="117" bestFit="1" customWidth="1"/>
    <col min="2058" max="2058" width="14.5546875" style="117" customWidth="1"/>
    <col min="2059" max="2059" width="13.5546875" style="117" customWidth="1"/>
    <col min="2060" max="2060" width="11.44140625" style="117"/>
    <col min="2061" max="2061" width="12.109375" style="117" bestFit="1" customWidth="1"/>
    <col min="2062" max="2064" width="11.44140625" style="117"/>
    <col min="2065" max="2065" width="13.88671875" style="117" customWidth="1"/>
    <col min="2066" max="2075" width="11.44140625" style="117"/>
    <col min="2076" max="2076" width="14.5546875" style="117" customWidth="1"/>
    <col min="2077" max="2304" width="11.44140625" style="117"/>
    <col min="2305" max="2305" width="17.5546875" style="117" customWidth="1"/>
    <col min="2306" max="2306" width="20.44140625" style="117" customWidth="1"/>
    <col min="2307" max="2307" width="15.5546875" style="117" customWidth="1"/>
    <col min="2308" max="2308" width="18.109375" style="117" customWidth="1"/>
    <col min="2309" max="2309" width="15.5546875" style="117" customWidth="1"/>
    <col min="2310" max="2310" width="15" style="117" customWidth="1"/>
    <col min="2311" max="2311" width="18.5546875" style="117" customWidth="1"/>
    <col min="2312" max="2312" width="16.44140625" style="117" customWidth="1"/>
    <col min="2313" max="2313" width="13.5546875" style="117" bestFit="1" customWidth="1"/>
    <col min="2314" max="2314" width="14.5546875" style="117" customWidth="1"/>
    <col min="2315" max="2315" width="13.5546875" style="117" customWidth="1"/>
    <col min="2316" max="2316" width="11.44140625" style="117"/>
    <col min="2317" max="2317" width="12.109375" style="117" bestFit="1" customWidth="1"/>
    <col min="2318" max="2320" width="11.44140625" style="117"/>
    <col min="2321" max="2321" width="13.88671875" style="117" customWidth="1"/>
    <col min="2322" max="2331" width="11.44140625" style="117"/>
    <col min="2332" max="2332" width="14.5546875" style="117" customWidth="1"/>
    <col min="2333" max="2560" width="11.44140625" style="117"/>
    <col min="2561" max="2561" width="17.5546875" style="117" customWidth="1"/>
    <col min="2562" max="2562" width="20.44140625" style="117" customWidth="1"/>
    <col min="2563" max="2563" width="15.5546875" style="117" customWidth="1"/>
    <col min="2564" max="2564" width="18.109375" style="117" customWidth="1"/>
    <col min="2565" max="2565" width="15.5546875" style="117" customWidth="1"/>
    <col min="2566" max="2566" width="15" style="117" customWidth="1"/>
    <col min="2567" max="2567" width="18.5546875" style="117" customWidth="1"/>
    <col min="2568" max="2568" width="16.44140625" style="117" customWidth="1"/>
    <col min="2569" max="2569" width="13.5546875" style="117" bestFit="1" customWidth="1"/>
    <col min="2570" max="2570" width="14.5546875" style="117" customWidth="1"/>
    <col min="2571" max="2571" width="13.5546875" style="117" customWidth="1"/>
    <col min="2572" max="2572" width="11.44140625" style="117"/>
    <col min="2573" max="2573" width="12.109375" style="117" bestFit="1" customWidth="1"/>
    <col min="2574" max="2576" width="11.44140625" style="117"/>
    <col min="2577" max="2577" width="13.88671875" style="117" customWidth="1"/>
    <col min="2578" max="2587" width="11.44140625" style="117"/>
    <col min="2588" max="2588" width="14.5546875" style="117" customWidth="1"/>
    <col min="2589" max="2816" width="11.44140625" style="117"/>
    <col min="2817" max="2817" width="17.5546875" style="117" customWidth="1"/>
    <col min="2818" max="2818" width="20.44140625" style="117" customWidth="1"/>
    <col min="2819" max="2819" width="15.5546875" style="117" customWidth="1"/>
    <col min="2820" max="2820" width="18.109375" style="117" customWidth="1"/>
    <col min="2821" max="2821" width="15.5546875" style="117" customWidth="1"/>
    <col min="2822" max="2822" width="15" style="117" customWidth="1"/>
    <col min="2823" max="2823" width="18.5546875" style="117" customWidth="1"/>
    <col min="2824" max="2824" width="16.44140625" style="117" customWidth="1"/>
    <col min="2825" max="2825" width="13.5546875" style="117" bestFit="1" customWidth="1"/>
    <col min="2826" max="2826" width="14.5546875" style="117" customWidth="1"/>
    <col min="2827" max="2827" width="13.5546875" style="117" customWidth="1"/>
    <col min="2828" max="2828" width="11.44140625" style="117"/>
    <col min="2829" max="2829" width="12.109375" style="117" bestFit="1" customWidth="1"/>
    <col min="2830" max="2832" width="11.44140625" style="117"/>
    <col min="2833" max="2833" width="13.88671875" style="117" customWidth="1"/>
    <col min="2834" max="2843" width="11.44140625" style="117"/>
    <col min="2844" max="2844" width="14.5546875" style="117" customWidth="1"/>
    <col min="2845" max="3072" width="11.44140625" style="117"/>
    <col min="3073" max="3073" width="17.5546875" style="117" customWidth="1"/>
    <col min="3074" max="3074" width="20.44140625" style="117" customWidth="1"/>
    <col min="3075" max="3075" width="15.5546875" style="117" customWidth="1"/>
    <col min="3076" max="3076" width="18.109375" style="117" customWidth="1"/>
    <col min="3077" max="3077" width="15.5546875" style="117" customWidth="1"/>
    <col min="3078" max="3078" width="15" style="117" customWidth="1"/>
    <col min="3079" max="3079" width="18.5546875" style="117" customWidth="1"/>
    <col min="3080" max="3080" width="16.44140625" style="117" customWidth="1"/>
    <col min="3081" max="3081" width="13.5546875" style="117" bestFit="1" customWidth="1"/>
    <col min="3082" max="3082" width="14.5546875" style="117" customWidth="1"/>
    <col min="3083" max="3083" width="13.5546875" style="117" customWidth="1"/>
    <col min="3084" max="3084" width="11.44140625" style="117"/>
    <col min="3085" max="3085" width="12.109375" style="117" bestFit="1" customWidth="1"/>
    <col min="3086" max="3088" width="11.44140625" style="117"/>
    <col min="3089" max="3089" width="13.88671875" style="117" customWidth="1"/>
    <col min="3090" max="3099" width="11.44140625" style="117"/>
    <col min="3100" max="3100" width="14.5546875" style="117" customWidth="1"/>
    <col min="3101" max="3328" width="11.44140625" style="117"/>
    <col min="3329" max="3329" width="17.5546875" style="117" customWidth="1"/>
    <col min="3330" max="3330" width="20.44140625" style="117" customWidth="1"/>
    <col min="3331" max="3331" width="15.5546875" style="117" customWidth="1"/>
    <col min="3332" max="3332" width="18.109375" style="117" customWidth="1"/>
    <col min="3333" max="3333" width="15.5546875" style="117" customWidth="1"/>
    <col min="3334" max="3334" width="15" style="117" customWidth="1"/>
    <col min="3335" max="3335" width="18.5546875" style="117" customWidth="1"/>
    <col min="3336" max="3336" width="16.44140625" style="117" customWidth="1"/>
    <col min="3337" max="3337" width="13.5546875" style="117" bestFit="1" customWidth="1"/>
    <col min="3338" max="3338" width="14.5546875" style="117" customWidth="1"/>
    <col min="3339" max="3339" width="13.5546875" style="117" customWidth="1"/>
    <col min="3340" max="3340" width="11.44140625" style="117"/>
    <col min="3341" max="3341" width="12.109375" style="117" bestFit="1" customWidth="1"/>
    <col min="3342" max="3344" width="11.44140625" style="117"/>
    <col min="3345" max="3345" width="13.88671875" style="117" customWidth="1"/>
    <col min="3346" max="3355" width="11.44140625" style="117"/>
    <col min="3356" max="3356" width="14.5546875" style="117" customWidth="1"/>
    <col min="3357" max="3584" width="11.44140625" style="117"/>
    <col min="3585" max="3585" width="17.5546875" style="117" customWidth="1"/>
    <col min="3586" max="3586" width="20.44140625" style="117" customWidth="1"/>
    <col min="3587" max="3587" width="15.5546875" style="117" customWidth="1"/>
    <col min="3588" max="3588" width="18.109375" style="117" customWidth="1"/>
    <col min="3589" max="3589" width="15.5546875" style="117" customWidth="1"/>
    <col min="3590" max="3590" width="15" style="117" customWidth="1"/>
    <col min="3591" max="3591" width="18.5546875" style="117" customWidth="1"/>
    <col min="3592" max="3592" width="16.44140625" style="117" customWidth="1"/>
    <col min="3593" max="3593" width="13.5546875" style="117" bestFit="1" customWidth="1"/>
    <col min="3594" max="3594" width="14.5546875" style="117" customWidth="1"/>
    <col min="3595" max="3595" width="13.5546875" style="117" customWidth="1"/>
    <col min="3596" max="3596" width="11.44140625" style="117"/>
    <col min="3597" max="3597" width="12.109375" style="117" bestFit="1" customWidth="1"/>
    <col min="3598" max="3600" width="11.44140625" style="117"/>
    <col min="3601" max="3601" width="13.88671875" style="117" customWidth="1"/>
    <col min="3602" max="3611" width="11.44140625" style="117"/>
    <col min="3612" max="3612" width="14.5546875" style="117" customWidth="1"/>
    <col min="3613" max="3840" width="11.44140625" style="117"/>
    <col min="3841" max="3841" width="17.5546875" style="117" customWidth="1"/>
    <col min="3842" max="3842" width="20.44140625" style="117" customWidth="1"/>
    <col min="3843" max="3843" width="15.5546875" style="117" customWidth="1"/>
    <col min="3844" max="3844" width="18.109375" style="117" customWidth="1"/>
    <col min="3845" max="3845" width="15.5546875" style="117" customWidth="1"/>
    <col min="3846" max="3846" width="15" style="117" customWidth="1"/>
    <col min="3847" max="3847" width="18.5546875" style="117" customWidth="1"/>
    <col min="3848" max="3848" width="16.44140625" style="117" customWidth="1"/>
    <col min="3849" max="3849" width="13.5546875" style="117" bestFit="1" customWidth="1"/>
    <col min="3850" max="3850" width="14.5546875" style="117" customWidth="1"/>
    <col min="3851" max="3851" width="13.5546875" style="117" customWidth="1"/>
    <col min="3852" max="3852" width="11.44140625" style="117"/>
    <col min="3853" max="3853" width="12.109375" style="117" bestFit="1" customWidth="1"/>
    <col min="3854" max="3856" width="11.44140625" style="117"/>
    <col min="3857" max="3857" width="13.88671875" style="117" customWidth="1"/>
    <col min="3858" max="3867" width="11.44140625" style="117"/>
    <col min="3868" max="3868" width="14.5546875" style="117" customWidth="1"/>
    <col min="3869" max="4096" width="11.44140625" style="117"/>
    <col min="4097" max="4097" width="17.5546875" style="117" customWidth="1"/>
    <col min="4098" max="4098" width="20.44140625" style="117" customWidth="1"/>
    <col min="4099" max="4099" width="15.5546875" style="117" customWidth="1"/>
    <col min="4100" max="4100" width="18.109375" style="117" customWidth="1"/>
    <col min="4101" max="4101" width="15.5546875" style="117" customWidth="1"/>
    <col min="4102" max="4102" width="15" style="117" customWidth="1"/>
    <col min="4103" max="4103" width="18.5546875" style="117" customWidth="1"/>
    <col min="4104" max="4104" width="16.44140625" style="117" customWidth="1"/>
    <col min="4105" max="4105" width="13.5546875" style="117" bestFit="1" customWidth="1"/>
    <col min="4106" max="4106" width="14.5546875" style="117" customWidth="1"/>
    <col min="4107" max="4107" width="13.5546875" style="117" customWidth="1"/>
    <col min="4108" max="4108" width="11.44140625" style="117"/>
    <col min="4109" max="4109" width="12.109375" style="117" bestFit="1" customWidth="1"/>
    <col min="4110" max="4112" width="11.44140625" style="117"/>
    <col min="4113" max="4113" width="13.88671875" style="117" customWidth="1"/>
    <col min="4114" max="4123" width="11.44140625" style="117"/>
    <col min="4124" max="4124" width="14.5546875" style="117" customWidth="1"/>
    <col min="4125" max="4352" width="11.44140625" style="117"/>
    <col min="4353" max="4353" width="17.5546875" style="117" customWidth="1"/>
    <col min="4354" max="4354" width="20.44140625" style="117" customWidth="1"/>
    <col min="4355" max="4355" width="15.5546875" style="117" customWidth="1"/>
    <col min="4356" max="4356" width="18.109375" style="117" customWidth="1"/>
    <col min="4357" max="4357" width="15.5546875" style="117" customWidth="1"/>
    <col min="4358" max="4358" width="15" style="117" customWidth="1"/>
    <col min="4359" max="4359" width="18.5546875" style="117" customWidth="1"/>
    <col min="4360" max="4360" width="16.44140625" style="117" customWidth="1"/>
    <col min="4361" max="4361" width="13.5546875" style="117" bestFit="1" customWidth="1"/>
    <col min="4362" max="4362" width="14.5546875" style="117" customWidth="1"/>
    <col min="4363" max="4363" width="13.5546875" style="117" customWidth="1"/>
    <col min="4364" max="4364" width="11.44140625" style="117"/>
    <col min="4365" max="4365" width="12.109375" style="117" bestFit="1" customWidth="1"/>
    <col min="4366" max="4368" width="11.44140625" style="117"/>
    <col min="4369" max="4369" width="13.88671875" style="117" customWidth="1"/>
    <col min="4370" max="4379" width="11.44140625" style="117"/>
    <col min="4380" max="4380" width="14.5546875" style="117" customWidth="1"/>
    <col min="4381" max="4608" width="11.44140625" style="117"/>
    <col min="4609" max="4609" width="17.5546875" style="117" customWidth="1"/>
    <col min="4610" max="4610" width="20.44140625" style="117" customWidth="1"/>
    <col min="4611" max="4611" width="15.5546875" style="117" customWidth="1"/>
    <col min="4612" max="4612" width="18.109375" style="117" customWidth="1"/>
    <col min="4613" max="4613" width="15.5546875" style="117" customWidth="1"/>
    <col min="4614" max="4614" width="15" style="117" customWidth="1"/>
    <col min="4615" max="4615" width="18.5546875" style="117" customWidth="1"/>
    <col min="4616" max="4616" width="16.44140625" style="117" customWidth="1"/>
    <col min="4617" max="4617" width="13.5546875" style="117" bestFit="1" customWidth="1"/>
    <col min="4618" max="4618" width="14.5546875" style="117" customWidth="1"/>
    <col min="4619" max="4619" width="13.5546875" style="117" customWidth="1"/>
    <col min="4620" max="4620" width="11.44140625" style="117"/>
    <col min="4621" max="4621" width="12.109375" style="117" bestFit="1" customWidth="1"/>
    <col min="4622" max="4624" width="11.44140625" style="117"/>
    <col min="4625" max="4625" width="13.88671875" style="117" customWidth="1"/>
    <col min="4626" max="4635" width="11.44140625" style="117"/>
    <col min="4636" max="4636" width="14.5546875" style="117" customWidth="1"/>
    <col min="4637" max="4864" width="11.44140625" style="117"/>
    <col min="4865" max="4865" width="17.5546875" style="117" customWidth="1"/>
    <col min="4866" max="4866" width="20.44140625" style="117" customWidth="1"/>
    <col min="4867" max="4867" width="15.5546875" style="117" customWidth="1"/>
    <col min="4868" max="4868" width="18.109375" style="117" customWidth="1"/>
    <col min="4869" max="4869" width="15.5546875" style="117" customWidth="1"/>
    <col min="4870" max="4870" width="15" style="117" customWidth="1"/>
    <col min="4871" max="4871" width="18.5546875" style="117" customWidth="1"/>
    <col min="4872" max="4872" width="16.44140625" style="117" customWidth="1"/>
    <col min="4873" max="4873" width="13.5546875" style="117" bestFit="1" customWidth="1"/>
    <col min="4874" max="4874" width="14.5546875" style="117" customWidth="1"/>
    <col min="4875" max="4875" width="13.5546875" style="117" customWidth="1"/>
    <col min="4876" max="4876" width="11.44140625" style="117"/>
    <col min="4877" max="4877" width="12.109375" style="117" bestFit="1" customWidth="1"/>
    <col min="4878" max="4880" width="11.44140625" style="117"/>
    <col min="4881" max="4881" width="13.88671875" style="117" customWidth="1"/>
    <col min="4882" max="4891" width="11.44140625" style="117"/>
    <col min="4892" max="4892" width="14.5546875" style="117" customWidth="1"/>
    <col min="4893" max="5120" width="11.44140625" style="117"/>
    <col min="5121" max="5121" width="17.5546875" style="117" customWidth="1"/>
    <col min="5122" max="5122" width="20.44140625" style="117" customWidth="1"/>
    <col min="5123" max="5123" width="15.5546875" style="117" customWidth="1"/>
    <col min="5124" max="5124" width="18.109375" style="117" customWidth="1"/>
    <col min="5125" max="5125" width="15.5546875" style="117" customWidth="1"/>
    <col min="5126" max="5126" width="15" style="117" customWidth="1"/>
    <col min="5127" max="5127" width="18.5546875" style="117" customWidth="1"/>
    <col min="5128" max="5128" width="16.44140625" style="117" customWidth="1"/>
    <col min="5129" max="5129" width="13.5546875" style="117" bestFit="1" customWidth="1"/>
    <col min="5130" max="5130" width="14.5546875" style="117" customWidth="1"/>
    <col min="5131" max="5131" width="13.5546875" style="117" customWidth="1"/>
    <col min="5132" max="5132" width="11.44140625" style="117"/>
    <col min="5133" max="5133" width="12.109375" style="117" bestFit="1" customWidth="1"/>
    <col min="5134" max="5136" width="11.44140625" style="117"/>
    <col min="5137" max="5137" width="13.88671875" style="117" customWidth="1"/>
    <col min="5138" max="5147" width="11.44140625" style="117"/>
    <col min="5148" max="5148" width="14.5546875" style="117" customWidth="1"/>
    <col min="5149" max="5376" width="11.44140625" style="117"/>
    <col min="5377" max="5377" width="17.5546875" style="117" customWidth="1"/>
    <col min="5378" max="5378" width="20.44140625" style="117" customWidth="1"/>
    <col min="5379" max="5379" width="15.5546875" style="117" customWidth="1"/>
    <col min="5380" max="5380" width="18.109375" style="117" customWidth="1"/>
    <col min="5381" max="5381" width="15.5546875" style="117" customWidth="1"/>
    <col min="5382" max="5382" width="15" style="117" customWidth="1"/>
    <col min="5383" max="5383" width="18.5546875" style="117" customWidth="1"/>
    <col min="5384" max="5384" width="16.44140625" style="117" customWidth="1"/>
    <col min="5385" max="5385" width="13.5546875" style="117" bestFit="1" customWidth="1"/>
    <col min="5386" max="5386" width="14.5546875" style="117" customWidth="1"/>
    <col min="5387" max="5387" width="13.5546875" style="117" customWidth="1"/>
    <col min="5388" max="5388" width="11.44140625" style="117"/>
    <col min="5389" max="5389" width="12.109375" style="117" bestFit="1" customWidth="1"/>
    <col min="5390" max="5392" width="11.44140625" style="117"/>
    <col min="5393" max="5393" width="13.88671875" style="117" customWidth="1"/>
    <col min="5394" max="5403" width="11.44140625" style="117"/>
    <col min="5404" max="5404" width="14.5546875" style="117" customWidth="1"/>
    <col min="5405" max="5632" width="11.44140625" style="117"/>
    <col min="5633" max="5633" width="17.5546875" style="117" customWidth="1"/>
    <col min="5634" max="5634" width="20.44140625" style="117" customWidth="1"/>
    <col min="5635" max="5635" width="15.5546875" style="117" customWidth="1"/>
    <col min="5636" max="5636" width="18.109375" style="117" customWidth="1"/>
    <col min="5637" max="5637" width="15.5546875" style="117" customWidth="1"/>
    <col min="5638" max="5638" width="15" style="117" customWidth="1"/>
    <col min="5639" max="5639" width="18.5546875" style="117" customWidth="1"/>
    <col min="5640" max="5640" width="16.44140625" style="117" customWidth="1"/>
    <col min="5641" max="5641" width="13.5546875" style="117" bestFit="1" customWidth="1"/>
    <col min="5642" max="5642" width="14.5546875" style="117" customWidth="1"/>
    <col min="5643" max="5643" width="13.5546875" style="117" customWidth="1"/>
    <col min="5644" max="5644" width="11.44140625" style="117"/>
    <col min="5645" max="5645" width="12.109375" style="117" bestFit="1" customWidth="1"/>
    <col min="5646" max="5648" width="11.44140625" style="117"/>
    <col min="5649" max="5649" width="13.88671875" style="117" customWidth="1"/>
    <col min="5650" max="5659" width="11.44140625" style="117"/>
    <col min="5660" max="5660" width="14.5546875" style="117" customWidth="1"/>
    <col min="5661" max="5888" width="11.44140625" style="117"/>
    <col min="5889" max="5889" width="17.5546875" style="117" customWidth="1"/>
    <col min="5890" max="5890" width="20.44140625" style="117" customWidth="1"/>
    <col min="5891" max="5891" width="15.5546875" style="117" customWidth="1"/>
    <col min="5892" max="5892" width="18.109375" style="117" customWidth="1"/>
    <col min="5893" max="5893" width="15.5546875" style="117" customWidth="1"/>
    <col min="5894" max="5894" width="15" style="117" customWidth="1"/>
    <col min="5895" max="5895" width="18.5546875" style="117" customWidth="1"/>
    <col min="5896" max="5896" width="16.44140625" style="117" customWidth="1"/>
    <col min="5897" max="5897" width="13.5546875" style="117" bestFit="1" customWidth="1"/>
    <col min="5898" max="5898" width="14.5546875" style="117" customWidth="1"/>
    <col min="5899" max="5899" width="13.5546875" style="117" customWidth="1"/>
    <col min="5900" max="5900" width="11.44140625" style="117"/>
    <col min="5901" max="5901" width="12.109375" style="117" bestFit="1" customWidth="1"/>
    <col min="5902" max="5904" width="11.44140625" style="117"/>
    <col min="5905" max="5905" width="13.88671875" style="117" customWidth="1"/>
    <col min="5906" max="5915" width="11.44140625" style="117"/>
    <col min="5916" max="5916" width="14.5546875" style="117" customWidth="1"/>
    <col min="5917" max="6144" width="11.44140625" style="117"/>
    <col min="6145" max="6145" width="17.5546875" style="117" customWidth="1"/>
    <col min="6146" max="6146" width="20.44140625" style="117" customWidth="1"/>
    <col min="6147" max="6147" width="15.5546875" style="117" customWidth="1"/>
    <col min="6148" max="6148" width="18.109375" style="117" customWidth="1"/>
    <col min="6149" max="6149" width="15.5546875" style="117" customWidth="1"/>
    <col min="6150" max="6150" width="15" style="117" customWidth="1"/>
    <col min="6151" max="6151" width="18.5546875" style="117" customWidth="1"/>
    <col min="6152" max="6152" width="16.44140625" style="117" customWidth="1"/>
    <col min="6153" max="6153" width="13.5546875" style="117" bestFit="1" customWidth="1"/>
    <col min="6154" max="6154" width="14.5546875" style="117" customWidth="1"/>
    <col min="6155" max="6155" width="13.5546875" style="117" customWidth="1"/>
    <col min="6156" max="6156" width="11.44140625" style="117"/>
    <col min="6157" max="6157" width="12.109375" style="117" bestFit="1" customWidth="1"/>
    <col min="6158" max="6160" width="11.44140625" style="117"/>
    <col min="6161" max="6161" width="13.88671875" style="117" customWidth="1"/>
    <col min="6162" max="6171" width="11.44140625" style="117"/>
    <col min="6172" max="6172" width="14.5546875" style="117" customWidth="1"/>
    <col min="6173" max="6400" width="11.44140625" style="117"/>
    <col min="6401" max="6401" width="17.5546875" style="117" customWidth="1"/>
    <col min="6402" max="6402" width="20.44140625" style="117" customWidth="1"/>
    <col min="6403" max="6403" width="15.5546875" style="117" customWidth="1"/>
    <col min="6404" max="6404" width="18.109375" style="117" customWidth="1"/>
    <col min="6405" max="6405" width="15.5546875" style="117" customWidth="1"/>
    <col min="6406" max="6406" width="15" style="117" customWidth="1"/>
    <col min="6407" max="6407" width="18.5546875" style="117" customWidth="1"/>
    <col min="6408" max="6408" width="16.44140625" style="117" customWidth="1"/>
    <col min="6409" max="6409" width="13.5546875" style="117" bestFit="1" customWidth="1"/>
    <col min="6410" max="6410" width="14.5546875" style="117" customWidth="1"/>
    <col min="6411" max="6411" width="13.5546875" style="117" customWidth="1"/>
    <col min="6412" max="6412" width="11.44140625" style="117"/>
    <col min="6413" max="6413" width="12.109375" style="117" bestFit="1" customWidth="1"/>
    <col min="6414" max="6416" width="11.44140625" style="117"/>
    <col min="6417" max="6417" width="13.88671875" style="117" customWidth="1"/>
    <col min="6418" max="6427" width="11.44140625" style="117"/>
    <col min="6428" max="6428" width="14.5546875" style="117" customWidth="1"/>
    <col min="6429" max="6656" width="11.44140625" style="117"/>
    <col min="6657" max="6657" width="17.5546875" style="117" customWidth="1"/>
    <col min="6658" max="6658" width="20.44140625" style="117" customWidth="1"/>
    <col min="6659" max="6659" width="15.5546875" style="117" customWidth="1"/>
    <col min="6660" max="6660" width="18.109375" style="117" customWidth="1"/>
    <col min="6661" max="6661" width="15.5546875" style="117" customWidth="1"/>
    <col min="6662" max="6662" width="15" style="117" customWidth="1"/>
    <col min="6663" max="6663" width="18.5546875" style="117" customWidth="1"/>
    <col min="6664" max="6664" width="16.44140625" style="117" customWidth="1"/>
    <col min="6665" max="6665" width="13.5546875" style="117" bestFit="1" customWidth="1"/>
    <col min="6666" max="6666" width="14.5546875" style="117" customWidth="1"/>
    <col min="6667" max="6667" width="13.5546875" style="117" customWidth="1"/>
    <col min="6668" max="6668" width="11.44140625" style="117"/>
    <col min="6669" max="6669" width="12.109375" style="117" bestFit="1" customWidth="1"/>
    <col min="6670" max="6672" width="11.44140625" style="117"/>
    <col min="6673" max="6673" width="13.88671875" style="117" customWidth="1"/>
    <col min="6674" max="6683" width="11.44140625" style="117"/>
    <col min="6684" max="6684" width="14.5546875" style="117" customWidth="1"/>
    <col min="6685" max="6912" width="11.44140625" style="117"/>
    <col min="6913" max="6913" width="17.5546875" style="117" customWidth="1"/>
    <col min="6914" max="6914" width="20.44140625" style="117" customWidth="1"/>
    <col min="6915" max="6915" width="15.5546875" style="117" customWidth="1"/>
    <col min="6916" max="6916" width="18.109375" style="117" customWidth="1"/>
    <col min="6917" max="6917" width="15.5546875" style="117" customWidth="1"/>
    <col min="6918" max="6918" width="15" style="117" customWidth="1"/>
    <col min="6919" max="6919" width="18.5546875" style="117" customWidth="1"/>
    <col min="6920" max="6920" width="16.44140625" style="117" customWidth="1"/>
    <col min="6921" max="6921" width="13.5546875" style="117" bestFit="1" customWidth="1"/>
    <col min="6922" max="6922" width="14.5546875" style="117" customWidth="1"/>
    <col min="6923" max="6923" width="13.5546875" style="117" customWidth="1"/>
    <col min="6924" max="6924" width="11.44140625" style="117"/>
    <col min="6925" max="6925" width="12.109375" style="117" bestFit="1" customWidth="1"/>
    <col min="6926" max="6928" width="11.44140625" style="117"/>
    <col min="6929" max="6929" width="13.88671875" style="117" customWidth="1"/>
    <col min="6930" max="6939" width="11.44140625" style="117"/>
    <col min="6940" max="6940" width="14.5546875" style="117" customWidth="1"/>
    <col min="6941" max="7168" width="11.44140625" style="117"/>
    <col min="7169" max="7169" width="17.5546875" style="117" customWidth="1"/>
    <col min="7170" max="7170" width="20.44140625" style="117" customWidth="1"/>
    <col min="7171" max="7171" width="15.5546875" style="117" customWidth="1"/>
    <col min="7172" max="7172" width="18.109375" style="117" customWidth="1"/>
    <col min="7173" max="7173" width="15.5546875" style="117" customWidth="1"/>
    <col min="7174" max="7174" width="15" style="117" customWidth="1"/>
    <col min="7175" max="7175" width="18.5546875" style="117" customWidth="1"/>
    <col min="7176" max="7176" width="16.44140625" style="117" customWidth="1"/>
    <col min="7177" max="7177" width="13.5546875" style="117" bestFit="1" customWidth="1"/>
    <col min="7178" max="7178" width="14.5546875" style="117" customWidth="1"/>
    <col min="7179" max="7179" width="13.5546875" style="117" customWidth="1"/>
    <col min="7180" max="7180" width="11.44140625" style="117"/>
    <col min="7181" max="7181" width="12.109375" style="117" bestFit="1" customWidth="1"/>
    <col min="7182" max="7184" width="11.44140625" style="117"/>
    <col min="7185" max="7185" width="13.88671875" style="117" customWidth="1"/>
    <col min="7186" max="7195" width="11.44140625" style="117"/>
    <col min="7196" max="7196" width="14.5546875" style="117" customWidth="1"/>
    <col min="7197" max="7424" width="11.44140625" style="117"/>
    <col min="7425" max="7425" width="17.5546875" style="117" customWidth="1"/>
    <col min="7426" max="7426" width="20.44140625" style="117" customWidth="1"/>
    <col min="7427" max="7427" width="15.5546875" style="117" customWidth="1"/>
    <col min="7428" max="7428" width="18.109375" style="117" customWidth="1"/>
    <col min="7429" max="7429" width="15.5546875" style="117" customWidth="1"/>
    <col min="7430" max="7430" width="15" style="117" customWidth="1"/>
    <col min="7431" max="7431" width="18.5546875" style="117" customWidth="1"/>
    <col min="7432" max="7432" width="16.44140625" style="117" customWidth="1"/>
    <col min="7433" max="7433" width="13.5546875" style="117" bestFit="1" customWidth="1"/>
    <col min="7434" max="7434" width="14.5546875" style="117" customWidth="1"/>
    <col min="7435" max="7435" width="13.5546875" style="117" customWidth="1"/>
    <col min="7436" max="7436" width="11.44140625" style="117"/>
    <col min="7437" max="7437" width="12.109375" style="117" bestFit="1" customWidth="1"/>
    <col min="7438" max="7440" width="11.44140625" style="117"/>
    <col min="7441" max="7441" width="13.88671875" style="117" customWidth="1"/>
    <col min="7442" max="7451" width="11.44140625" style="117"/>
    <col min="7452" max="7452" width="14.5546875" style="117" customWidth="1"/>
    <col min="7453" max="7680" width="11.44140625" style="117"/>
    <col min="7681" max="7681" width="17.5546875" style="117" customWidth="1"/>
    <col min="7682" max="7682" width="20.44140625" style="117" customWidth="1"/>
    <col min="7683" max="7683" width="15.5546875" style="117" customWidth="1"/>
    <col min="7684" max="7684" width="18.109375" style="117" customWidth="1"/>
    <col min="7685" max="7685" width="15.5546875" style="117" customWidth="1"/>
    <col min="7686" max="7686" width="15" style="117" customWidth="1"/>
    <col min="7687" max="7687" width="18.5546875" style="117" customWidth="1"/>
    <col min="7688" max="7688" width="16.44140625" style="117" customWidth="1"/>
    <col min="7689" max="7689" width="13.5546875" style="117" bestFit="1" customWidth="1"/>
    <col min="7690" max="7690" width="14.5546875" style="117" customWidth="1"/>
    <col min="7691" max="7691" width="13.5546875" style="117" customWidth="1"/>
    <col min="7692" max="7692" width="11.44140625" style="117"/>
    <col min="7693" max="7693" width="12.109375" style="117" bestFit="1" customWidth="1"/>
    <col min="7694" max="7696" width="11.44140625" style="117"/>
    <col min="7697" max="7697" width="13.88671875" style="117" customWidth="1"/>
    <col min="7698" max="7707" width="11.44140625" style="117"/>
    <col min="7708" max="7708" width="14.5546875" style="117" customWidth="1"/>
    <col min="7709" max="7936" width="11.44140625" style="117"/>
    <col min="7937" max="7937" width="17.5546875" style="117" customWidth="1"/>
    <col min="7938" max="7938" width="20.44140625" style="117" customWidth="1"/>
    <col min="7939" max="7939" width="15.5546875" style="117" customWidth="1"/>
    <col min="7940" max="7940" width="18.109375" style="117" customWidth="1"/>
    <col min="7941" max="7941" width="15.5546875" style="117" customWidth="1"/>
    <col min="7942" max="7942" width="15" style="117" customWidth="1"/>
    <col min="7943" max="7943" width="18.5546875" style="117" customWidth="1"/>
    <col min="7944" max="7944" width="16.44140625" style="117" customWidth="1"/>
    <col min="7945" max="7945" width="13.5546875" style="117" bestFit="1" customWidth="1"/>
    <col min="7946" max="7946" width="14.5546875" style="117" customWidth="1"/>
    <col min="7947" max="7947" width="13.5546875" style="117" customWidth="1"/>
    <col min="7948" max="7948" width="11.44140625" style="117"/>
    <col min="7949" max="7949" width="12.109375" style="117" bestFit="1" customWidth="1"/>
    <col min="7950" max="7952" width="11.44140625" style="117"/>
    <col min="7953" max="7953" width="13.88671875" style="117" customWidth="1"/>
    <col min="7954" max="7963" width="11.44140625" style="117"/>
    <col min="7964" max="7964" width="14.5546875" style="117" customWidth="1"/>
    <col min="7965" max="8192" width="11.44140625" style="117"/>
    <col min="8193" max="8193" width="17.5546875" style="117" customWidth="1"/>
    <col min="8194" max="8194" width="20.44140625" style="117" customWidth="1"/>
    <col min="8195" max="8195" width="15.5546875" style="117" customWidth="1"/>
    <col min="8196" max="8196" width="18.109375" style="117" customWidth="1"/>
    <col min="8197" max="8197" width="15.5546875" style="117" customWidth="1"/>
    <col min="8198" max="8198" width="15" style="117" customWidth="1"/>
    <col min="8199" max="8199" width="18.5546875" style="117" customWidth="1"/>
    <col min="8200" max="8200" width="16.44140625" style="117" customWidth="1"/>
    <col min="8201" max="8201" width="13.5546875" style="117" bestFit="1" customWidth="1"/>
    <col min="8202" max="8202" width="14.5546875" style="117" customWidth="1"/>
    <col min="8203" max="8203" width="13.5546875" style="117" customWidth="1"/>
    <col min="8204" max="8204" width="11.44140625" style="117"/>
    <col min="8205" max="8205" width="12.109375" style="117" bestFit="1" customWidth="1"/>
    <col min="8206" max="8208" width="11.44140625" style="117"/>
    <col min="8209" max="8209" width="13.88671875" style="117" customWidth="1"/>
    <col min="8210" max="8219" width="11.44140625" style="117"/>
    <col min="8220" max="8220" width="14.5546875" style="117" customWidth="1"/>
    <col min="8221" max="8448" width="11.44140625" style="117"/>
    <col min="8449" max="8449" width="17.5546875" style="117" customWidth="1"/>
    <col min="8450" max="8450" width="20.44140625" style="117" customWidth="1"/>
    <col min="8451" max="8451" width="15.5546875" style="117" customWidth="1"/>
    <col min="8452" max="8452" width="18.109375" style="117" customWidth="1"/>
    <col min="8453" max="8453" width="15.5546875" style="117" customWidth="1"/>
    <col min="8454" max="8454" width="15" style="117" customWidth="1"/>
    <col min="8455" max="8455" width="18.5546875" style="117" customWidth="1"/>
    <col min="8456" max="8456" width="16.44140625" style="117" customWidth="1"/>
    <col min="8457" max="8457" width="13.5546875" style="117" bestFit="1" customWidth="1"/>
    <col min="8458" max="8458" width="14.5546875" style="117" customWidth="1"/>
    <col min="8459" max="8459" width="13.5546875" style="117" customWidth="1"/>
    <col min="8460" max="8460" width="11.44140625" style="117"/>
    <col min="8461" max="8461" width="12.109375" style="117" bestFit="1" customWidth="1"/>
    <col min="8462" max="8464" width="11.44140625" style="117"/>
    <col min="8465" max="8465" width="13.88671875" style="117" customWidth="1"/>
    <col min="8466" max="8475" width="11.44140625" style="117"/>
    <col min="8476" max="8476" width="14.5546875" style="117" customWidth="1"/>
    <col min="8477" max="8704" width="11.44140625" style="117"/>
    <col min="8705" max="8705" width="17.5546875" style="117" customWidth="1"/>
    <col min="8706" max="8706" width="20.44140625" style="117" customWidth="1"/>
    <col min="8707" max="8707" width="15.5546875" style="117" customWidth="1"/>
    <col min="8708" max="8708" width="18.109375" style="117" customWidth="1"/>
    <col min="8709" max="8709" width="15.5546875" style="117" customWidth="1"/>
    <col min="8710" max="8710" width="15" style="117" customWidth="1"/>
    <col min="8711" max="8711" width="18.5546875" style="117" customWidth="1"/>
    <col min="8712" max="8712" width="16.44140625" style="117" customWidth="1"/>
    <col min="8713" max="8713" width="13.5546875" style="117" bestFit="1" customWidth="1"/>
    <col min="8714" max="8714" width="14.5546875" style="117" customWidth="1"/>
    <col min="8715" max="8715" width="13.5546875" style="117" customWidth="1"/>
    <col min="8716" max="8716" width="11.44140625" style="117"/>
    <col min="8717" max="8717" width="12.109375" style="117" bestFit="1" customWidth="1"/>
    <col min="8718" max="8720" width="11.44140625" style="117"/>
    <col min="8721" max="8721" width="13.88671875" style="117" customWidth="1"/>
    <col min="8722" max="8731" width="11.44140625" style="117"/>
    <col min="8732" max="8732" width="14.5546875" style="117" customWidth="1"/>
    <col min="8733" max="8960" width="11.44140625" style="117"/>
    <col min="8961" max="8961" width="17.5546875" style="117" customWidth="1"/>
    <col min="8962" max="8962" width="20.44140625" style="117" customWidth="1"/>
    <col min="8963" max="8963" width="15.5546875" style="117" customWidth="1"/>
    <col min="8964" max="8964" width="18.109375" style="117" customWidth="1"/>
    <col min="8965" max="8965" width="15.5546875" style="117" customWidth="1"/>
    <col min="8966" max="8966" width="15" style="117" customWidth="1"/>
    <col min="8967" max="8967" width="18.5546875" style="117" customWidth="1"/>
    <col min="8968" max="8968" width="16.44140625" style="117" customWidth="1"/>
    <col min="8969" max="8969" width="13.5546875" style="117" bestFit="1" customWidth="1"/>
    <col min="8970" max="8970" width="14.5546875" style="117" customWidth="1"/>
    <col min="8971" max="8971" width="13.5546875" style="117" customWidth="1"/>
    <col min="8972" max="8972" width="11.44140625" style="117"/>
    <col min="8973" max="8973" width="12.109375" style="117" bestFit="1" customWidth="1"/>
    <col min="8974" max="8976" width="11.44140625" style="117"/>
    <col min="8977" max="8977" width="13.88671875" style="117" customWidth="1"/>
    <col min="8978" max="8987" width="11.44140625" style="117"/>
    <col min="8988" max="8988" width="14.5546875" style="117" customWidth="1"/>
    <col min="8989" max="9216" width="11.44140625" style="117"/>
    <col min="9217" max="9217" width="17.5546875" style="117" customWidth="1"/>
    <col min="9218" max="9218" width="20.44140625" style="117" customWidth="1"/>
    <col min="9219" max="9219" width="15.5546875" style="117" customWidth="1"/>
    <col min="9220" max="9220" width="18.109375" style="117" customWidth="1"/>
    <col min="9221" max="9221" width="15.5546875" style="117" customWidth="1"/>
    <col min="9222" max="9222" width="15" style="117" customWidth="1"/>
    <col min="9223" max="9223" width="18.5546875" style="117" customWidth="1"/>
    <col min="9224" max="9224" width="16.44140625" style="117" customWidth="1"/>
    <col min="9225" max="9225" width="13.5546875" style="117" bestFit="1" customWidth="1"/>
    <col min="9226" max="9226" width="14.5546875" style="117" customWidth="1"/>
    <col min="9227" max="9227" width="13.5546875" style="117" customWidth="1"/>
    <col min="9228" max="9228" width="11.44140625" style="117"/>
    <col min="9229" max="9229" width="12.109375" style="117" bestFit="1" customWidth="1"/>
    <col min="9230" max="9232" width="11.44140625" style="117"/>
    <col min="9233" max="9233" width="13.88671875" style="117" customWidth="1"/>
    <col min="9234" max="9243" width="11.44140625" style="117"/>
    <col min="9244" max="9244" width="14.5546875" style="117" customWidth="1"/>
    <col min="9245" max="9472" width="11.44140625" style="117"/>
    <col min="9473" max="9473" width="17.5546875" style="117" customWidth="1"/>
    <col min="9474" max="9474" width="20.44140625" style="117" customWidth="1"/>
    <col min="9475" max="9475" width="15.5546875" style="117" customWidth="1"/>
    <col min="9476" max="9476" width="18.109375" style="117" customWidth="1"/>
    <col min="9477" max="9477" width="15.5546875" style="117" customWidth="1"/>
    <col min="9478" max="9478" width="15" style="117" customWidth="1"/>
    <col min="9479" max="9479" width="18.5546875" style="117" customWidth="1"/>
    <col min="9480" max="9480" width="16.44140625" style="117" customWidth="1"/>
    <col min="9481" max="9481" width="13.5546875" style="117" bestFit="1" customWidth="1"/>
    <col min="9482" max="9482" width="14.5546875" style="117" customWidth="1"/>
    <col min="9483" max="9483" width="13.5546875" style="117" customWidth="1"/>
    <col min="9484" max="9484" width="11.44140625" style="117"/>
    <col min="9485" max="9485" width="12.109375" style="117" bestFit="1" customWidth="1"/>
    <col min="9486" max="9488" width="11.44140625" style="117"/>
    <col min="9489" max="9489" width="13.88671875" style="117" customWidth="1"/>
    <col min="9490" max="9499" width="11.44140625" style="117"/>
    <col min="9500" max="9500" width="14.5546875" style="117" customWidth="1"/>
    <col min="9501" max="9728" width="11.44140625" style="117"/>
    <col min="9729" max="9729" width="17.5546875" style="117" customWidth="1"/>
    <col min="9730" max="9730" width="20.44140625" style="117" customWidth="1"/>
    <col min="9731" max="9731" width="15.5546875" style="117" customWidth="1"/>
    <col min="9732" max="9732" width="18.109375" style="117" customWidth="1"/>
    <col min="9733" max="9733" width="15.5546875" style="117" customWidth="1"/>
    <col min="9734" max="9734" width="15" style="117" customWidth="1"/>
    <col min="9735" max="9735" width="18.5546875" style="117" customWidth="1"/>
    <col min="9736" max="9736" width="16.44140625" style="117" customWidth="1"/>
    <col min="9737" max="9737" width="13.5546875" style="117" bestFit="1" customWidth="1"/>
    <col min="9738" max="9738" width="14.5546875" style="117" customWidth="1"/>
    <col min="9739" max="9739" width="13.5546875" style="117" customWidth="1"/>
    <col min="9740" max="9740" width="11.44140625" style="117"/>
    <col min="9741" max="9741" width="12.109375" style="117" bestFit="1" customWidth="1"/>
    <col min="9742" max="9744" width="11.44140625" style="117"/>
    <col min="9745" max="9745" width="13.88671875" style="117" customWidth="1"/>
    <col min="9746" max="9755" width="11.44140625" style="117"/>
    <col min="9756" max="9756" width="14.5546875" style="117" customWidth="1"/>
    <col min="9757" max="9984" width="11.44140625" style="117"/>
    <col min="9985" max="9985" width="17.5546875" style="117" customWidth="1"/>
    <col min="9986" max="9986" width="20.44140625" style="117" customWidth="1"/>
    <col min="9987" max="9987" width="15.5546875" style="117" customWidth="1"/>
    <col min="9988" max="9988" width="18.109375" style="117" customWidth="1"/>
    <col min="9989" max="9989" width="15.5546875" style="117" customWidth="1"/>
    <col min="9990" max="9990" width="15" style="117" customWidth="1"/>
    <col min="9991" max="9991" width="18.5546875" style="117" customWidth="1"/>
    <col min="9992" max="9992" width="16.44140625" style="117" customWidth="1"/>
    <col min="9993" max="9993" width="13.5546875" style="117" bestFit="1" customWidth="1"/>
    <col min="9994" max="9994" width="14.5546875" style="117" customWidth="1"/>
    <col min="9995" max="9995" width="13.5546875" style="117" customWidth="1"/>
    <col min="9996" max="9996" width="11.44140625" style="117"/>
    <col min="9997" max="9997" width="12.109375" style="117" bestFit="1" customWidth="1"/>
    <col min="9998" max="10000" width="11.44140625" style="117"/>
    <col min="10001" max="10001" width="13.88671875" style="117" customWidth="1"/>
    <col min="10002" max="10011" width="11.44140625" style="117"/>
    <col min="10012" max="10012" width="14.5546875" style="117" customWidth="1"/>
    <col min="10013" max="10240" width="11.44140625" style="117"/>
    <col min="10241" max="10241" width="17.5546875" style="117" customWidth="1"/>
    <col min="10242" max="10242" width="20.44140625" style="117" customWidth="1"/>
    <col min="10243" max="10243" width="15.5546875" style="117" customWidth="1"/>
    <col min="10244" max="10244" width="18.109375" style="117" customWidth="1"/>
    <col min="10245" max="10245" width="15.5546875" style="117" customWidth="1"/>
    <col min="10246" max="10246" width="15" style="117" customWidth="1"/>
    <col min="10247" max="10247" width="18.5546875" style="117" customWidth="1"/>
    <col min="10248" max="10248" width="16.44140625" style="117" customWidth="1"/>
    <col min="10249" max="10249" width="13.5546875" style="117" bestFit="1" customWidth="1"/>
    <col min="10250" max="10250" width="14.5546875" style="117" customWidth="1"/>
    <col min="10251" max="10251" width="13.5546875" style="117" customWidth="1"/>
    <col min="10252" max="10252" width="11.44140625" style="117"/>
    <col min="10253" max="10253" width="12.109375" style="117" bestFit="1" customWidth="1"/>
    <col min="10254" max="10256" width="11.44140625" style="117"/>
    <col min="10257" max="10257" width="13.88671875" style="117" customWidth="1"/>
    <col min="10258" max="10267" width="11.44140625" style="117"/>
    <col min="10268" max="10268" width="14.5546875" style="117" customWidth="1"/>
    <col min="10269" max="10496" width="11.44140625" style="117"/>
    <col min="10497" max="10497" width="17.5546875" style="117" customWidth="1"/>
    <col min="10498" max="10498" width="20.44140625" style="117" customWidth="1"/>
    <col min="10499" max="10499" width="15.5546875" style="117" customWidth="1"/>
    <col min="10500" max="10500" width="18.109375" style="117" customWidth="1"/>
    <col min="10501" max="10501" width="15.5546875" style="117" customWidth="1"/>
    <col min="10502" max="10502" width="15" style="117" customWidth="1"/>
    <col min="10503" max="10503" width="18.5546875" style="117" customWidth="1"/>
    <col min="10504" max="10504" width="16.44140625" style="117" customWidth="1"/>
    <col min="10505" max="10505" width="13.5546875" style="117" bestFit="1" customWidth="1"/>
    <col min="10506" max="10506" width="14.5546875" style="117" customWidth="1"/>
    <col min="10507" max="10507" width="13.5546875" style="117" customWidth="1"/>
    <col min="10508" max="10508" width="11.44140625" style="117"/>
    <col min="10509" max="10509" width="12.109375" style="117" bestFit="1" customWidth="1"/>
    <col min="10510" max="10512" width="11.44140625" style="117"/>
    <col min="10513" max="10513" width="13.88671875" style="117" customWidth="1"/>
    <col min="10514" max="10523" width="11.44140625" style="117"/>
    <col min="10524" max="10524" width="14.5546875" style="117" customWidth="1"/>
    <col min="10525" max="10752" width="11.44140625" style="117"/>
    <col min="10753" max="10753" width="17.5546875" style="117" customWidth="1"/>
    <col min="10754" max="10754" width="20.44140625" style="117" customWidth="1"/>
    <col min="10755" max="10755" width="15.5546875" style="117" customWidth="1"/>
    <col min="10756" max="10756" width="18.109375" style="117" customWidth="1"/>
    <col min="10757" max="10757" width="15.5546875" style="117" customWidth="1"/>
    <col min="10758" max="10758" width="15" style="117" customWidth="1"/>
    <col min="10759" max="10759" width="18.5546875" style="117" customWidth="1"/>
    <col min="10760" max="10760" width="16.44140625" style="117" customWidth="1"/>
    <col min="10761" max="10761" width="13.5546875" style="117" bestFit="1" customWidth="1"/>
    <col min="10762" max="10762" width="14.5546875" style="117" customWidth="1"/>
    <col min="10763" max="10763" width="13.5546875" style="117" customWidth="1"/>
    <col min="10764" max="10764" width="11.44140625" style="117"/>
    <col min="10765" max="10765" width="12.109375" style="117" bestFit="1" customWidth="1"/>
    <col min="10766" max="10768" width="11.44140625" style="117"/>
    <col min="10769" max="10769" width="13.88671875" style="117" customWidth="1"/>
    <col min="10770" max="10779" width="11.44140625" style="117"/>
    <col min="10780" max="10780" width="14.5546875" style="117" customWidth="1"/>
    <col min="10781" max="11008" width="11.44140625" style="117"/>
    <col min="11009" max="11009" width="17.5546875" style="117" customWidth="1"/>
    <col min="11010" max="11010" width="20.44140625" style="117" customWidth="1"/>
    <col min="11011" max="11011" width="15.5546875" style="117" customWidth="1"/>
    <col min="11012" max="11012" width="18.109375" style="117" customWidth="1"/>
    <col min="11013" max="11013" width="15.5546875" style="117" customWidth="1"/>
    <col min="11014" max="11014" width="15" style="117" customWidth="1"/>
    <col min="11015" max="11015" width="18.5546875" style="117" customWidth="1"/>
    <col min="11016" max="11016" width="16.44140625" style="117" customWidth="1"/>
    <col min="11017" max="11017" width="13.5546875" style="117" bestFit="1" customWidth="1"/>
    <col min="11018" max="11018" width="14.5546875" style="117" customWidth="1"/>
    <col min="11019" max="11019" width="13.5546875" style="117" customWidth="1"/>
    <col min="11020" max="11020" width="11.44140625" style="117"/>
    <col min="11021" max="11021" width="12.109375" style="117" bestFit="1" customWidth="1"/>
    <col min="11022" max="11024" width="11.44140625" style="117"/>
    <col min="11025" max="11025" width="13.88671875" style="117" customWidth="1"/>
    <col min="11026" max="11035" width="11.44140625" style="117"/>
    <col min="11036" max="11036" width="14.5546875" style="117" customWidth="1"/>
    <col min="11037" max="11264" width="11.44140625" style="117"/>
    <col min="11265" max="11265" width="17.5546875" style="117" customWidth="1"/>
    <col min="11266" max="11266" width="20.44140625" style="117" customWidth="1"/>
    <col min="11267" max="11267" width="15.5546875" style="117" customWidth="1"/>
    <col min="11268" max="11268" width="18.109375" style="117" customWidth="1"/>
    <col min="11269" max="11269" width="15.5546875" style="117" customWidth="1"/>
    <col min="11270" max="11270" width="15" style="117" customWidth="1"/>
    <col min="11271" max="11271" width="18.5546875" style="117" customWidth="1"/>
    <col min="11272" max="11272" width="16.44140625" style="117" customWidth="1"/>
    <col min="11273" max="11273" width="13.5546875" style="117" bestFit="1" customWidth="1"/>
    <col min="11274" max="11274" width="14.5546875" style="117" customWidth="1"/>
    <col min="11275" max="11275" width="13.5546875" style="117" customWidth="1"/>
    <col min="11276" max="11276" width="11.44140625" style="117"/>
    <col min="11277" max="11277" width="12.109375" style="117" bestFit="1" customWidth="1"/>
    <col min="11278" max="11280" width="11.44140625" style="117"/>
    <col min="11281" max="11281" width="13.88671875" style="117" customWidth="1"/>
    <col min="11282" max="11291" width="11.44140625" style="117"/>
    <col min="11292" max="11292" width="14.5546875" style="117" customWidth="1"/>
    <col min="11293" max="11520" width="11.44140625" style="117"/>
    <col min="11521" max="11521" width="17.5546875" style="117" customWidth="1"/>
    <col min="11522" max="11522" width="20.44140625" style="117" customWidth="1"/>
    <col min="11523" max="11523" width="15.5546875" style="117" customWidth="1"/>
    <col min="11524" max="11524" width="18.109375" style="117" customWidth="1"/>
    <col min="11525" max="11525" width="15.5546875" style="117" customWidth="1"/>
    <col min="11526" max="11526" width="15" style="117" customWidth="1"/>
    <col min="11527" max="11527" width="18.5546875" style="117" customWidth="1"/>
    <col min="11528" max="11528" width="16.44140625" style="117" customWidth="1"/>
    <col min="11529" max="11529" width="13.5546875" style="117" bestFit="1" customWidth="1"/>
    <col min="11530" max="11530" width="14.5546875" style="117" customWidth="1"/>
    <col min="11531" max="11531" width="13.5546875" style="117" customWidth="1"/>
    <col min="11532" max="11532" width="11.44140625" style="117"/>
    <col min="11533" max="11533" width="12.109375" style="117" bestFit="1" customWidth="1"/>
    <col min="11534" max="11536" width="11.44140625" style="117"/>
    <col min="11537" max="11537" width="13.88671875" style="117" customWidth="1"/>
    <col min="11538" max="11547" width="11.44140625" style="117"/>
    <col min="11548" max="11548" width="14.5546875" style="117" customWidth="1"/>
    <col min="11549" max="11776" width="11.44140625" style="117"/>
    <col min="11777" max="11777" width="17.5546875" style="117" customWidth="1"/>
    <col min="11778" max="11778" width="20.44140625" style="117" customWidth="1"/>
    <col min="11779" max="11779" width="15.5546875" style="117" customWidth="1"/>
    <col min="11780" max="11780" width="18.109375" style="117" customWidth="1"/>
    <col min="11781" max="11781" width="15.5546875" style="117" customWidth="1"/>
    <col min="11782" max="11782" width="15" style="117" customWidth="1"/>
    <col min="11783" max="11783" width="18.5546875" style="117" customWidth="1"/>
    <col min="11784" max="11784" width="16.44140625" style="117" customWidth="1"/>
    <col min="11785" max="11785" width="13.5546875" style="117" bestFit="1" customWidth="1"/>
    <col min="11786" max="11786" width="14.5546875" style="117" customWidth="1"/>
    <col min="11787" max="11787" width="13.5546875" style="117" customWidth="1"/>
    <col min="11788" max="11788" width="11.44140625" style="117"/>
    <col min="11789" max="11789" width="12.109375" style="117" bestFit="1" customWidth="1"/>
    <col min="11790" max="11792" width="11.44140625" style="117"/>
    <col min="11793" max="11793" width="13.88671875" style="117" customWidth="1"/>
    <col min="11794" max="11803" width="11.44140625" style="117"/>
    <col min="11804" max="11804" width="14.5546875" style="117" customWidth="1"/>
    <col min="11805" max="12032" width="11.44140625" style="117"/>
    <col min="12033" max="12033" width="17.5546875" style="117" customWidth="1"/>
    <col min="12034" max="12034" width="20.44140625" style="117" customWidth="1"/>
    <col min="12035" max="12035" width="15.5546875" style="117" customWidth="1"/>
    <col min="12036" max="12036" width="18.109375" style="117" customWidth="1"/>
    <col min="12037" max="12037" width="15.5546875" style="117" customWidth="1"/>
    <col min="12038" max="12038" width="15" style="117" customWidth="1"/>
    <col min="12039" max="12039" width="18.5546875" style="117" customWidth="1"/>
    <col min="12040" max="12040" width="16.44140625" style="117" customWidth="1"/>
    <col min="12041" max="12041" width="13.5546875" style="117" bestFit="1" customWidth="1"/>
    <col min="12042" max="12042" width="14.5546875" style="117" customWidth="1"/>
    <col min="12043" max="12043" width="13.5546875" style="117" customWidth="1"/>
    <col min="12044" max="12044" width="11.44140625" style="117"/>
    <col min="12045" max="12045" width="12.109375" style="117" bestFit="1" customWidth="1"/>
    <col min="12046" max="12048" width="11.44140625" style="117"/>
    <col min="12049" max="12049" width="13.88671875" style="117" customWidth="1"/>
    <col min="12050" max="12059" width="11.44140625" style="117"/>
    <col min="12060" max="12060" width="14.5546875" style="117" customWidth="1"/>
    <col min="12061" max="12288" width="11.44140625" style="117"/>
    <col min="12289" max="12289" width="17.5546875" style="117" customWidth="1"/>
    <col min="12290" max="12290" width="20.44140625" style="117" customWidth="1"/>
    <col min="12291" max="12291" width="15.5546875" style="117" customWidth="1"/>
    <col min="12292" max="12292" width="18.109375" style="117" customWidth="1"/>
    <col min="12293" max="12293" width="15.5546875" style="117" customWidth="1"/>
    <col min="12294" max="12294" width="15" style="117" customWidth="1"/>
    <col min="12295" max="12295" width="18.5546875" style="117" customWidth="1"/>
    <col min="12296" max="12296" width="16.44140625" style="117" customWidth="1"/>
    <col min="12297" max="12297" width="13.5546875" style="117" bestFit="1" customWidth="1"/>
    <col min="12298" max="12298" width="14.5546875" style="117" customWidth="1"/>
    <col min="12299" max="12299" width="13.5546875" style="117" customWidth="1"/>
    <col min="12300" max="12300" width="11.44140625" style="117"/>
    <col min="12301" max="12301" width="12.109375" style="117" bestFit="1" customWidth="1"/>
    <col min="12302" max="12304" width="11.44140625" style="117"/>
    <col min="12305" max="12305" width="13.88671875" style="117" customWidth="1"/>
    <col min="12306" max="12315" width="11.44140625" style="117"/>
    <col min="12316" max="12316" width="14.5546875" style="117" customWidth="1"/>
    <col min="12317" max="12544" width="11.44140625" style="117"/>
    <col min="12545" max="12545" width="17.5546875" style="117" customWidth="1"/>
    <col min="12546" max="12546" width="20.44140625" style="117" customWidth="1"/>
    <col min="12547" max="12547" width="15.5546875" style="117" customWidth="1"/>
    <col min="12548" max="12548" width="18.109375" style="117" customWidth="1"/>
    <col min="12549" max="12549" width="15.5546875" style="117" customWidth="1"/>
    <col min="12550" max="12550" width="15" style="117" customWidth="1"/>
    <col min="12551" max="12551" width="18.5546875" style="117" customWidth="1"/>
    <col min="12552" max="12552" width="16.44140625" style="117" customWidth="1"/>
    <col min="12553" max="12553" width="13.5546875" style="117" bestFit="1" customWidth="1"/>
    <col min="12554" max="12554" width="14.5546875" style="117" customWidth="1"/>
    <col min="12555" max="12555" width="13.5546875" style="117" customWidth="1"/>
    <col min="12556" max="12556" width="11.44140625" style="117"/>
    <col min="12557" max="12557" width="12.109375" style="117" bestFit="1" customWidth="1"/>
    <col min="12558" max="12560" width="11.44140625" style="117"/>
    <col min="12561" max="12561" width="13.88671875" style="117" customWidth="1"/>
    <col min="12562" max="12571" width="11.44140625" style="117"/>
    <col min="12572" max="12572" width="14.5546875" style="117" customWidth="1"/>
    <col min="12573" max="12800" width="11.44140625" style="117"/>
    <col min="12801" max="12801" width="17.5546875" style="117" customWidth="1"/>
    <col min="12802" max="12802" width="20.44140625" style="117" customWidth="1"/>
    <col min="12803" max="12803" width="15.5546875" style="117" customWidth="1"/>
    <col min="12804" max="12804" width="18.109375" style="117" customWidth="1"/>
    <col min="12805" max="12805" width="15.5546875" style="117" customWidth="1"/>
    <col min="12806" max="12806" width="15" style="117" customWidth="1"/>
    <col min="12807" max="12807" width="18.5546875" style="117" customWidth="1"/>
    <col min="12808" max="12808" width="16.44140625" style="117" customWidth="1"/>
    <col min="12809" max="12809" width="13.5546875" style="117" bestFit="1" customWidth="1"/>
    <col min="12810" max="12810" width="14.5546875" style="117" customWidth="1"/>
    <col min="12811" max="12811" width="13.5546875" style="117" customWidth="1"/>
    <col min="12812" max="12812" width="11.44140625" style="117"/>
    <col min="12813" max="12813" width="12.109375" style="117" bestFit="1" customWidth="1"/>
    <col min="12814" max="12816" width="11.44140625" style="117"/>
    <col min="12817" max="12817" width="13.88671875" style="117" customWidth="1"/>
    <col min="12818" max="12827" width="11.44140625" style="117"/>
    <col min="12828" max="12828" width="14.5546875" style="117" customWidth="1"/>
    <col min="12829" max="13056" width="11.44140625" style="117"/>
    <col min="13057" max="13057" width="17.5546875" style="117" customWidth="1"/>
    <col min="13058" max="13058" width="20.44140625" style="117" customWidth="1"/>
    <col min="13059" max="13059" width="15.5546875" style="117" customWidth="1"/>
    <col min="13060" max="13060" width="18.109375" style="117" customWidth="1"/>
    <col min="13061" max="13061" width="15.5546875" style="117" customWidth="1"/>
    <col min="13062" max="13062" width="15" style="117" customWidth="1"/>
    <col min="13063" max="13063" width="18.5546875" style="117" customWidth="1"/>
    <col min="13064" max="13064" width="16.44140625" style="117" customWidth="1"/>
    <col min="13065" max="13065" width="13.5546875" style="117" bestFit="1" customWidth="1"/>
    <col min="13066" max="13066" width="14.5546875" style="117" customWidth="1"/>
    <col min="13067" max="13067" width="13.5546875" style="117" customWidth="1"/>
    <col min="13068" max="13068" width="11.44140625" style="117"/>
    <col min="13069" max="13069" width="12.109375" style="117" bestFit="1" customWidth="1"/>
    <col min="13070" max="13072" width="11.44140625" style="117"/>
    <col min="13073" max="13073" width="13.88671875" style="117" customWidth="1"/>
    <col min="13074" max="13083" width="11.44140625" style="117"/>
    <col min="13084" max="13084" width="14.5546875" style="117" customWidth="1"/>
    <col min="13085" max="13312" width="11.44140625" style="117"/>
    <col min="13313" max="13313" width="17.5546875" style="117" customWidth="1"/>
    <col min="13314" max="13314" width="20.44140625" style="117" customWidth="1"/>
    <col min="13315" max="13315" width="15.5546875" style="117" customWidth="1"/>
    <col min="13316" max="13316" width="18.109375" style="117" customWidth="1"/>
    <col min="13317" max="13317" width="15.5546875" style="117" customWidth="1"/>
    <col min="13318" max="13318" width="15" style="117" customWidth="1"/>
    <col min="13319" max="13319" width="18.5546875" style="117" customWidth="1"/>
    <col min="13320" max="13320" width="16.44140625" style="117" customWidth="1"/>
    <col min="13321" max="13321" width="13.5546875" style="117" bestFit="1" customWidth="1"/>
    <col min="13322" max="13322" width="14.5546875" style="117" customWidth="1"/>
    <col min="13323" max="13323" width="13.5546875" style="117" customWidth="1"/>
    <col min="13324" max="13324" width="11.44140625" style="117"/>
    <col min="13325" max="13325" width="12.109375" style="117" bestFit="1" customWidth="1"/>
    <col min="13326" max="13328" width="11.44140625" style="117"/>
    <col min="13329" max="13329" width="13.88671875" style="117" customWidth="1"/>
    <col min="13330" max="13339" width="11.44140625" style="117"/>
    <col min="13340" max="13340" width="14.5546875" style="117" customWidth="1"/>
    <col min="13341" max="13568" width="11.44140625" style="117"/>
    <col min="13569" max="13569" width="17.5546875" style="117" customWidth="1"/>
    <col min="13570" max="13570" width="20.44140625" style="117" customWidth="1"/>
    <col min="13571" max="13571" width="15.5546875" style="117" customWidth="1"/>
    <col min="13572" max="13572" width="18.109375" style="117" customWidth="1"/>
    <col min="13573" max="13573" width="15.5546875" style="117" customWidth="1"/>
    <col min="13574" max="13574" width="15" style="117" customWidth="1"/>
    <col min="13575" max="13575" width="18.5546875" style="117" customWidth="1"/>
    <col min="13576" max="13576" width="16.44140625" style="117" customWidth="1"/>
    <col min="13577" max="13577" width="13.5546875" style="117" bestFit="1" customWidth="1"/>
    <col min="13578" max="13578" width="14.5546875" style="117" customWidth="1"/>
    <col min="13579" max="13579" width="13.5546875" style="117" customWidth="1"/>
    <col min="13580" max="13580" width="11.44140625" style="117"/>
    <col min="13581" max="13581" width="12.109375" style="117" bestFit="1" customWidth="1"/>
    <col min="13582" max="13584" width="11.44140625" style="117"/>
    <col min="13585" max="13585" width="13.88671875" style="117" customWidth="1"/>
    <col min="13586" max="13595" width="11.44140625" style="117"/>
    <col min="13596" max="13596" width="14.5546875" style="117" customWidth="1"/>
    <col min="13597" max="13824" width="11.44140625" style="117"/>
    <col min="13825" max="13825" width="17.5546875" style="117" customWidth="1"/>
    <col min="13826" max="13826" width="20.44140625" style="117" customWidth="1"/>
    <col min="13827" max="13827" width="15.5546875" style="117" customWidth="1"/>
    <col min="13828" max="13828" width="18.109375" style="117" customWidth="1"/>
    <col min="13829" max="13829" width="15.5546875" style="117" customWidth="1"/>
    <col min="13830" max="13830" width="15" style="117" customWidth="1"/>
    <col min="13831" max="13831" width="18.5546875" style="117" customWidth="1"/>
    <col min="13832" max="13832" width="16.44140625" style="117" customWidth="1"/>
    <col min="13833" max="13833" width="13.5546875" style="117" bestFit="1" customWidth="1"/>
    <col min="13834" max="13834" width="14.5546875" style="117" customWidth="1"/>
    <col min="13835" max="13835" width="13.5546875" style="117" customWidth="1"/>
    <col min="13836" max="13836" width="11.44140625" style="117"/>
    <col min="13837" max="13837" width="12.109375" style="117" bestFit="1" customWidth="1"/>
    <col min="13838" max="13840" width="11.44140625" style="117"/>
    <col min="13841" max="13841" width="13.88671875" style="117" customWidth="1"/>
    <col min="13842" max="13851" width="11.44140625" style="117"/>
    <col min="13852" max="13852" width="14.5546875" style="117" customWidth="1"/>
    <col min="13853" max="14080" width="11.44140625" style="117"/>
    <col min="14081" max="14081" width="17.5546875" style="117" customWidth="1"/>
    <col min="14082" max="14082" width="20.44140625" style="117" customWidth="1"/>
    <col min="14083" max="14083" width="15.5546875" style="117" customWidth="1"/>
    <col min="14084" max="14084" width="18.109375" style="117" customWidth="1"/>
    <col min="14085" max="14085" width="15.5546875" style="117" customWidth="1"/>
    <col min="14086" max="14086" width="15" style="117" customWidth="1"/>
    <col min="14087" max="14087" width="18.5546875" style="117" customWidth="1"/>
    <col min="14088" max="14088" width="16.44140625" style="117" customWidth="1"/>
    <col min="14089" max="14089" width="13.5546875" style="117" bestFit="1" customWidth="1"/>
    <col min="14090" max="14090" width="14.5546875" style="117" customWidth="1"/>
    <col min="14091" max="14091" width="13.5546875" style="117" customWidth="1"/>
    <col min="14092" max="14092" width="11.44140625" style="117"/>
    <col min="14093" max="14093" width="12.109375" style="117" bestFit="1" customWidth="1"/>
    <col min="14094" max="14096" width="11.44140625" style="117"/>
    <col min="14097" max="14097" width="13.88671875" style="117" customWidth="1"/>
    <col min="14098" max="14107" width="11.44140625" style="117"/>
    <col min="14108" max="14108" width="14.5546875" style="117" customWidth="1"/>
    <col min="14109" max="14336" width="11.44140625" style="117"/>
    <col min="14337" max="14337" width="17.5546875" style="117" customWidth="1"/>
    <col min="14338" max="14338" width="20.44140625" style="117" customWidth="1"/>
    <col min="14339" max="14339" width="15.5546875" style="117" customWidth="1"/>
    <col min="14340" max="14340" width="18.109375" style="117" customWidth="1"/>
    <col min="14341" max="14341" width="15.5546875" style="117" customWidth="1"/>
    <col min="14342" max="14342" width="15" style="117" customWidth="1"/>
    <col min="14343" max="14343" width="18.5546875" style="117" customWidth="1"/>
    <col min="14344" max="14344" width="16.44140625" style="117" customWidth="1"/>
    <col min="14345" max="14345" width="13.5546875" style="117" bestFit="1" customWidth="1"/>
    <col min="14346" max="14346" width="14.5546875" style="117" customWidth="1"/>
    <col min="14347" max="14347" width="13.5546875" style="117" customWidth="1"/>
    <col min="14348" max="14348" width="11.44140625" style="117"/>
    <col min="14349" max="14349" width="12.109375" style="117" bestFit="1" customWidth="1"/>
    <col min="14350" max="14352" width="11.44140625" style="117"/>
    <col min="14353" max="14353" width="13.88671875" style="117" customWidth="1"/>
    <col min="14354" max="14363" width="11.44140625" style="117"/>
    <col min="14364" max="14364" width="14.5546875" style="117" customWidth="1"/>
    <col min="14365" max="14592" width="11.44140625" style="117"/>
    <col min="14593" max="14593" width="17.5546875" style="117" customWidth="1"/>
    <col min="14594" max="14594" width="20.44140625" style="117" customWidth="1"/>
    <col min="14595" max="14595" width="15.5546875" style="117" customWidth="1"/>
    <col min="14596" max="14596" width="18.109375" style="117" customWidth="1"/>
    <col min="14597" max="14597" width="15.5546875" style="117" customWidth="1"/>
    <col min="14598" max="14598" width="15" style="117" customWidth="1"/>
    <col min="14599" max="14599" width="18.5546875" style="117" customWidth="1"/>
    <col min="14600" max="14600" width="16.44140625" style="117" customWidth="1"/>
    <col min="14601" max="14601" width="13.5546875" style="117" bestFit="1" customWidth="1"/>
    <col min="14602" max="14602" width="14.5546875" style="117" customWidth="1"/>
    <col min="14603" max="14603" width="13.5546875" style="117" customWidth="1"/>
    <col min="14604" max="14604" width="11.44140625" style="117"/>
    <col min="14605" max="14605" width="12.109375" style="117" bestFit="1" customWidth="1"/>
    <col min="14606" max="14608" width="11.44140625" style="117"/>
    <col min="14609" max="14609" width="13.88671875" style="117" customWidth="1"/>
    <col min="14610" max="14619" width="11.44140625" style="117"/>
    <col min="14620" max="14620" width="14.5546875" style="117" customWidth="1"/>
    <col min="14621" max="14848" width="11.44140625" style="117"/>
    <col min="14849" max="14849" width="17.5546875" style="117" customWidth="1"/>
    <col min="14850" max="14850" width="20.44140625" style="117" customWidth="1"/>
    <col min="14851" max="14851" width="15.5546875" style="117" customWidth="1"/>
    <col min="14852" max="14852" width="18.109375" style="117" customWidth="1"/>
    <col min="14853" max="14853" width="15.5546875" style="117" customWidth="1"/>
    <col min="14854" max="14854" width="15" style="117" customWidth="1"/>
    <col min="14855" max="14855" width="18.5546875" style="117" customWidth="1"/>
    <col min="14856" max="14856" width="16.44140625" style="117" customWidth="1"/>
    <col min="14857" max="14857" width="13.5546875" style="117" bestFit="1" customWidth="1"/>
    <col min="14858" max="14858" width="14.5546875" style="117" customWidth="1"/>
    <col min="14859" max="14859" width="13.5546875" style="117" customWidth="1"/>
    <col min="14860" max="14860" width="11.44140625" style="117"/>
    <col min="14861" max="14861" width="12.109375" style="117" bestFit="1" customWidth="1"/>
    <col min="14862" max="14864" width="11.44140625" style="117"/>
    <col min="14865" max="14865" width="13.88671875" style="117" customWidth="1"/>
    <col min="14866" max="14875" width="11.44140625" style="117"/>
    <col min="14876" max="14876" width="14.5546875" style="117" customWidth="1"/>
    <col min="14877" max="15104" width="11.44140625" style="117"/>
    <col min="15105" max="15105" width="17.5546875" style="117" customWidth="1"/>
    <col min="15106" max="15106" width="20.44140625" style="117" customWidth="1"/>
    <col min="15107" max="15107" width="15.5546875" style="117" customWidth="1"/>
    <col min="15108" max="15108" width="18.109375" style="117" customWidth="1"/>
    <col min="15109" max="15109" width="15.5546875" style="117" customWidth="1"/>
    <col min="15110" max="15110" width="15" style="117" customWidth="1"/>
    <col min="15111" max="15111" width="18.5546875" style="117" customWidth="1"/>
    <col min="15112" max="15112" width="16.44140625" style="117" customWidth="1"/>
    <col min="15113" max="15113" width="13.5546875" style="117" bestFit="1" customWidth="1"/>
    <col min="15114" max="15114" width="14.5546875" style="117" customWidth="1"/>
    <col min="15115" max="15115" width="13.5546875" style="117" customWidth="1"/>
    <col min="15116" max="15116" width="11.44140625" style="117"/>
    <col min="15117" max="15117" width="12.109375" style="117" bestFit="1" customWidth="1"/>
    <col min="15118" max="15120" width="11.44140625" style="117"/>
    <col min="15121" max="15121" width="13.88671875" style="117" customWidth="1"/>
    <col min="15122" max="15131" width="11.44140625" style="117"/>
    <col min="15132" max="15132" width="14.5546875" style="117" customWidth="1"/>
    <col min="15133" max="15360" width="11.44140625" style="117"/>
    <col min="15361" max="15361" width="17.5546875" style="117" customWidth="1"/>
    <col min="15362" max="15362" width="20.44140625" style="117" customWidth="1"/>
    <col min="15363" max="15363" width="15.5546875" style="117" customWidth="1"/>
    <col min="15364" max="15364" width="18.109375" style="117" customWidth="1"/>
    <col min="15365" max="15365" width="15.5546875" style="117" customWidth="1"/>
    <col min="15366" max="15366" width="15" style="117" customWidth="1"/>
    <col min="15367" max="15367" width="18.5546875" style="117" customWidth="1"/>
    <col min="15368" max="15368" width="16.44140625" style="117" customWidth="1"/>
    <col min="15369" max="15369" width="13.5546875" style="117" bestFit="1" customWidth="1"/>
    <col min="15370" max="15370" width="14.5546875" style="117" customWidth="1"/>
    <col min="15371" max="15371" width="13.5546875" style="117" customWidth="1"/>
    <col min="15372" max="15372" width="11.44140625" style="117"/>
    <col min="15373" max="15373" width="12.109375" style="117" bestFit="1" customWidth="1"/>
    <col min="15374" max="15376" width="11.44140625" style="117"/>
    <col min="15377" max="15377" width="13.88671875" style="117" customWidth="1"/>
    <col min="15378" max="15387" width="11.44140625" style="117"/>
    <col min="15388" max="15388" width="14.5546875" style="117" customWidth="1"/>
    <col min="15389" max="15616" width="11.44140625" style="117"/>
    <col min="15617" max="15617" width="17.5546875" style="117" customWidth="1"/>
    <col min="15618" max="15618" width="20.44140625" style="117" customWidth="1"/>
    <col min="15619" max="15619" width="15.5546875" style="117" customWidth="1"/>
    <col min="15620" max="15620" width="18.109375" style="117" customWidth="1"/>
    <col min="15621" max="15621" width="15.5546875" style="117" customWidth="1"/>
    <col min="15622" max="15622" width="15" style="117" customWidth="1"/>
    <col min="15623" max="15623" width="18.5546875" style="117" customWidth="1"/>
    <col min="15624" max="15624" width="16.44140625" style="117" customWidth="1"/>
    <col min="15625" max="15625" width="13.5546875" style="117" bestFit="1" customWidth="1"/>
    <col min="15626" max="15626" width="14.5546875" style="117" customWidth="1"/>
    <col min="15627" max="15627" width="13.5546875" style="117" customWidth="1"/>
    <col min="15628" max="15628" width="11.44140625" style="117"/>
    <col min="15629" max="15629" width="12.109375" style="117" bestFit="1" customWidth="1"/>
    <col min="15630" max="15632" width="11.44140625" style="117"/>
    <col min="15633" max="15633" width="13.88671875" style="117" customWidth="1"/>
    <col min="15634" max="15643" width="11.44140625" style="117"/>
    <col min="15644" max="15644" width="14.5546875" style="117" customWidth="1"/>
    <col min="15645" max="15872" width="11.44140625" style="117"/>
    <col min="15873" max="15873" width="17.5546875" style="117" customWidth="1"/>
    <col min="15874" max="15874" width="20.44140625" style="117" customWidth="1"/>
    <col min="15875" max="15875" width="15.5546875" style="117" customWidth="1"/>
    <col min="15876" max="15876" width="18.109375" style="117" customWidth="1"/>
    <col min="15877" max="15877" width="15.5546875" style="117" customWidth="1"/>
    <col min="15878" max="15878" width="15" style="117" customWidth="1"/>
    <col min="15879" max="15879" width="18.5546875" style="117" customWidth="1"/>
    <col min="15880" max="15880" width="16.44140625" style="117" customWidth="1"/>
    <col min="15881" max="15881" width="13.5546875" style="117" bestFit="1" customWidth="1"/>
    <col min="15882" max="15882" width="14.5546875" style="117" customWidth="1"/>
    <col min="15883" max="15883" width="13.5546875" style="117" customWidth="1"/>
    <col min="15884" max="15884" width="11.44140625" style="117"/>
    <col min="15885" max="15885" width="12.109375" style="117" bestFit="1" customWidth="1"/>
    <col min="15886" max="15888" width="11.44140625" style="117"/>
    <col min="15889" max="15889" width="13.88671875" style="117" customWidth="1"/>
    <col min="15890" max="15899" width="11.44140625" style="117"/>
    <col min="15900" max="15900" width="14.5546875" style="117" customWidth="1"/>
    <col min="15901" max="16128" width="11.44140625" style="117"/>
    <col min="16129" max="16129" width="17.5546875" style="117" customWidth="1"/>
    <col min="16130" max="16130" width="20.44140625" style="117" customWidth="1"/>
    <col min="16131" max="16131" width="15.5546875" style="117" customWidth="1"/>
    <col min="16132" max="16132" width="18.109375" style="117" customWidth="1"/>
    <col min="16133" max="16133" width="15.5546875" style="117" customWidth="1"/>
    <col min="16134" max="16134" width="15" style="117" customWidth="1"/>
    <col min="16135" max="16135" width="18.5546875" style="117" customWidth="1"/>
    <col min="16136" max="16136" width="16.44140625" style="117" customWidth="1"/>
    <col min="16137" max="16137" width="13.5546875" style="117" bestFit="1" customWidth="1"/>
    <col min="16138" max="16138" width="14.5546875" style="117" customWidth="1"/>
    <col min="16139" max="16139" width="13.5546875" style="117" customWidth="1"/>
    <col min="16140" max="16140" width="11.44140625" style="117"/>
    <col min="16141" max="16141" width="12.109375" style="117" bestFit="1" customWidth="1"/>
    <col min="16142" max="16144" width="11.44140625" style="117"/>
    <col min="16145" max="16145" width="13.88671875" style="117" customWidth="1"/>
    <col min="16146" max="16155" width="11.44140625" style="117"/>
    <col min="16156" max="16156" width="14.5546875" style="117" customWidth="1"/>
    <col min="16157" max="16384" width="11.44140625" style="117"/>
  </cols>
  <sheetData>
    <row r="1" spans="1:22" customFormat="1" ht="20.25" customHeight="1" x14ac:dyDescent="0.25">
      <c r="A1" s="510" t="s">
        <v>426</v>
      </c>
      <c r="B1" s="510"/>
      <c r="C1" s="510"/>
      <c r="D1" s="510"/>
      <c r="E1" s="510"/>
      <c r="F1" s="510"/>
      <c r="G1" s="510"/>
      <c r="H1" s="510"/>
      <c r="I1" s="322"/>
      <c r="J1" s="322"/>
    </row>
    <row r="2" spans="1:22" customFormat="1" ht="30.6" customHeight="1" x14ac:dyDescent="0.25">
      <c r="A2" s="510"/>
      <c r="B2" s="510"/>
      <c r="C2" s="510"/>
      <c r="D2" s="510"/>
      <c r="E2" s="510"/>
      <c r="F2" s="510"/>
      <c r="G2" s="510"/>
      <c r="H2" s="510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157" t="s">
        <v>431</v>
      </c>
      <c r="B4" s="157"/>
      <c r="C4" s="157"/>
      <c r="D4" s="157"/>
      <c r="E4" s="157"/>
      <c r="F4" s="157"/>
      <c r="G4" s="157"/>
      <c r="H4" s="157"/>
      <c r="I4" s="157"/>
      <c r="J4" s="15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223" t="s">
        <v>2</v>
      </c>
      <c r="B5" s="223"/>
      <c r="C5" s="223"/>
      <c r="D5" s="223"/>
      <c r="E5" s="223"/>
      <c r="F5" s="223"/>
      <c r="G5" s="223"/>
      <c r="H5" s="223"/>
      <c r="I5" s="223"/>
      <c r="J5" s="223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109" customFormat="1" ht="99.9" customHeight="1" thickBot="1" x14ac:dyDescent="0.35">
      <c r="A6" s="258" t="s">
        <v>3</v>
      </c>
      <c r="B6" s="258" t="s">
        <v>282</v>
      </c>
      <c r="C6" s="258" t="s">
        <v>283</v>
      </c>
      <c r="D6" s="258" t="s">
        <v>284</v>
      </c>
      <c r="E6" s="425" t="s">
        <v>533</v>
      </c>
      <c r="F6" s="425" t="s">
        <v>534</v>
      </c>
      <c r="G6" s="258" t="s">
        <v>285</v>
      </c>
      <c r="H6" s="258" t="s">
        <v>286</v>
      </c>
      <c r="I6" s="258" t="s">
        <v>279</v>
      </c>
      <c r="J6" s="258" t="s">
        <v>287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09" customFormat="1" ht="14.4" x14ac:dyDescent="0.3">
      <c r="A7" s="335"/>
      <c r="B7" s="331" t="s">
        <v>400</v>
      </c>
      <c r="C7" s="331" t="s">
        <v>23</v>
      </c>
      <c r="D7" s="331" t="s">
        <v>401</v>
      </c>
      <c r="E7" s="331" t="s">
        <v>63</v>
      </c>
      <c r="F7" s="331" t="s">
        <v>34</v>
      </c>
      <c r="G7" s="331" t="s">
        <v>288</v>
      </c>
      <c r="H7" s="336" t="s">
        <v>289</v>
      </c>
      <c r="I7" s="331" t="s">
        <v>399</v>
      </c>
      <c r="J7" s="332" t="s">
        <v>290</v>
      </c>
      <c r="K7" s="288"/>
      <c r="L7" s="288"/>
      <c r="M7" s="288"/>
      <c r="N7" s="288"/>
      <c r="O7" s="288"/>
      <c r="P7" s="288"/>
      <c r="Q7" s="289"/>
    </row>
    <row r="8" spans="1:22" ht="21.9" customHeight="1" x14ac:dyDescent="0.25">
      <c r="A8" s="268" t="s">
        <v>6</v>
      </c>
      <c r="B8" s="270">
        <v>19505861.146500573</v>
      </c>
      <c r="C8" s="270">
        <v>2403171.6131532649</v>
      </c>
      <c r="D8" s="270">
        <f>B8-C8</f>
        <v>17102689.533347309</v>
      </c>
      <c r="E8" s="270">
        <v>-441775.82741000003</v>
      </c>
      <c r="F8" s="270">
        <v>84467.765750000006</v>
      </c>
      <c r="G8" s="270">
        <f>D8+E8-F8</f>
        <v>16576445.940187309</v>
      </c>
      <c r="H8" s="270">
        <v>2240.0024564462833</v>
      </c>
      <c r="I8" s="270">
        <v>19340092.164093431</v>
      </c>
      <c r="J8" s="270">
        <v>2613.4585249325933</v>
      </c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2" ht="21.9" customHeight="1" x14ac:dyDescent="0.25">
      <c r="A9" s="268" t="s">
        <v>7</v>
      </c>
      <c r="B9" s="270">
        <v>7337478.2938203281</v>
      </c>
      <c r="C9" s="270">
        <v>309506.95902738249</v>
      </c>
      <c r="D9" s="270">
        <f t="shared" ref="D9:D22" si="0">B9-C9</f>
        <v>7027971.3347929455</v>
      </c>
      <c r="E9" s="270">
        <v>-337875.81592999998</v>
      </c>
      <c r="F9" s="270">
        <v>0</v>
      </c>
      <c r="G9" s="270">
        <f t="shared" ref="G9:G22" si="1">D9+E9-F9</f>
        <v>6690095.518862946</v>
      </c>
      <c r="H9" s="270">
        <v>2296.5109112960672</v>
      </c>
      <c r="I9" s="270">
        <v>5202249.8220872711</v>
      </c>
      <c r="J9" s="270">
        <v>1785.7777136404727</v>
      </c>
      <c r="L9" s="122"/>
      <c r="M9" s="122"/>
      <c r="N9" s="122"/>
      <c r="O9" s="122"/>
      <c r="P9" s="122"/>
      <c r="Q9" s="122"/>
      <c r="R9" s="122"/>
      <c r="S9" s="122"/>
      <c r="T9" s="122"/>
    </row>
    <row r="10" spans="1:22" ht="21.9" customHeight="1" x14ac:dyDescent="0.25">
      <c r="A10" s="268" t="s">
        <v>8</v>
      </c>
      <c r="B10" s="270">
        <v>19331354.059532169</v>
      </c>
      <c r="C10" s="270">
        <v>832864.09860513208</v>
      </c>
      <c r="D10" s="270">
        <f t="shared" si="0"/>
        <v>18498489.960927036</v>
      </c>
      <c r="E10" s="270">
        <v>-912666.44770000002</v>
      </c>
      <c r="F10" s="270">
        <v>0</v>
      </c>
      <c r="G10" s="270">
        <f t="shared" si="1"/>
        <v>17585823.513227034</v>
      </c>
      <c r="H10" s="270">
        <v>2149.9177505627054</v>
      </c>
      <c r="I10" s="270">
        <v>14061508.330939041</v>
      </c>
      <c r="J10" s="270">
        <v>1719.0600336477353</v>
      </c>
      <c r="L10" s="122"/>
      <c r="M10" s="122"/>
      <c r="N10" s="122"/>
      <c r="O10" s="122"/>
      <c r="P10" s="122"/>
      <c r="Q10" s="122"/>
      <c r="R10" s="122"/>
      <c r="S10" s="122"/>
      <c r="T10" s="122"/>
    </row>
    <row r="11" spans="1:22" ht="21.9" customHeight="1" x14ac:dyDescent="0.25">
      <c r="A11" s="268" t="s">
        <v>9</v>
      </c>
      <c r="B11" s="270">
        <v>2806819.9486396001</v>
      </c>
      <c r="C11" s="270">
        <v>77125.072307052003</v>
      </c>
      <c r="D11" s="270">
        <f t="shared" si="0"/>
        <v>2729694.876332548</v>
      </c>
      <c r="E11" s="270">
        <v>-121173.65234</v>
      </c>
      <c r="F11" s="270">
        <v>0</v>
      </c>
      <c r="G11" s="270">
        <f t="shared" si="1"/>
        <v>2608521.223992548</v>
      </c>
      <c r="H11" s="270">
        <v>2377.1805705681563</v>
      </c>
      <c r="I11" s="270">
        <v>2266074.5861866847</v>
      </c>
      <c r="J11" s="270">
        <v>2065.1043312180659</v>
      </c>
      <c r="L11" s="122"/>
      <c r="M11" s="122"/>
      <c r="N11" s="122"/>
      <c r="O11" s="122"/>
      <c r="P11" s="122"/>
      <c r="Q11" s="122"/>
      <c r="R11" s="122"/>
      <c r="S11" s="122"/>
      <c r="T11" s="122"/>
    </row>
    <row r="12" spans="1:22" ht="21.9" customHeight="1" x14ac:dyDescent="0.25">
      <c r="A12" s="268" t="s">
        <v>10</v>
      </c>
      <c r="B12" s="270">
        <v>1895045.697047645</v>
      </c>
      <c r="C12" s="270">
        <v>132210.00214955799</v>
      </c>
      <c r="D12" s="270">
        <f t="shared" si="0"/>
        <v>1762835.6948980871</v>
      </c>
      <c r="E12" s="270">
        <v>-73597.338839999997</v>
      </c>
      <c r="F12" s="270">
        <v>0</v>
      </c>
      <c r="G12" s="270">
        <f t="shared" si="1"/>
        <v>1689238.356058087</v>
      </c>
      <c r="H12" s="270">
        <v>2874.0986517889964</v>
      </c>
      <c r="I12" s="270">
        <v>1280158.9783323347</v>
      </c>
      <c r="J12" s="270">
        <v>2178.0840936422733</v>
      </c>
      <c r="L12" s="122"/>
      <c r="M12" s="122"/>
      <c r="N12" s="122"/>
      <c r="O12" s="122"/>
      <c r="P12" s="122"/>
      <c r="Q12" s="122"/>
      <c r="R12" s="122"/>
      <c r="S12" s="122"/>
      <c r="T12" s="122"/>
    </row>
    <row r="13" spans="1:22" ht="21.9" customHeight="1" x14ac:dyDescent="0.25">
      <c r="A13" s="268" t="s">
        <v>11</v>
      </c>
      <c r="B13" s="270">
        <v>981493.36965858866</v>
      </c>
      <c r="C13" s="270">
        <v>72069.229337662007</v>
      </c>
      <c r="D13" s="270">
        <f t="shared" si="0"/>
        <v>909424.14032092667</v>
      </c>
      <c r="E13" s="270">
        <v>-38658.21056</v>
      </c>
      <c r="F13" s="270">
        <v>1936.77305</v>
      </c>
      <c r="G13" s="270">
        <f t="shared" si="1"/>
        <v>868829.15671092668</v>
      </c>
      <c r="H13" s="270">
        <v>2674.0364400757394</v>
      </c>
      <c r="I13" s="270">
        <v>679832.36756877298</v>
      </c>
      <c r="J13" s="270">
        <v>2092.3521154650966</v>
      </c>
      <c r="L13" s="122"/>
      <c r="M13" s="122"/>
      <c r="N13" s="122"/>
      <c r="O13" s="122"/>
      <c r="P13" s="122"/>
      <c r="Q13" s="122"/>
      <c r="R13" s="122"/>
      <c r="S13" s="122"/>
      <c r="T13" s="122"/>
    </row>
    <row r="14" spans="1:22" ht="21.9" customHeight="1" x14ac:dyDescent="0.25">
      <c r="A14" s="268" t="s">
        <v>12</v>
      </c>
      <c r="B14" s="270">
        <v>3160107.4428286594</v>
      </c>
      <c r="C14" s="270">
        <v>18895.723817999999</v>
      </c>
      <c r="D14" s="270">
        <f t="shared" si="0"/>
        <v>3141211.7190106595</v>
      </c>
      <c r="E14" s="270">
        <v>-113934.64966</v>
      </c>
      <c r="F14" s="270">
        <v>9165.4024599999993</v>
      </c>
      <c r="G14" s="270">
        <f t="shared" si="1"/>
        <v>3018111.6668906594</v>
      </c>
      <c r="H14" s="270">
        <v>2105.5552733739087</v>
      </c>
      <c r="I14" s="270">
        <v>2532401.211877367</v>
      </c>
      <c r="J14" s="270">
        <v>1766.7042556646529</v>
      </c>
      <c r="L14" s="122"/>
      <c r="M14" s="122"/>
      <c r="N14" s="122"/>
      <c r="O14" s="122"/>
      <c r="P14" s="122"/>
      <c r="Q14" s="122"/>
      <c r="R14" s="122"/>
      <c r="S14" s="122"/>
      <c r="T14" s="122"/>
    </row>
    <row r="15" spans="1:22" ht="21.9" customHeight="1" x14ac:dyDescent="0.25">
      <c r="A15" s="268" t="s">
        <v>13</v>
      </c>
      <c r="B15" s="270">
        <v>10314535.708857359</v>
      </c>
      <c r="C15" s="270">
        <v>326748.29687406472</v>
      </c>
      <c r="D15" s="270">
        <f t="shared" si="0"/>
        <v>9987787.4119832944</v>
      </c>
      <c r="E15" s="270">
        <v>-363482.54866999999</v>
      </c>
      <c r="F15" s="270">
        <v>46209.604619999998</v>
      </c>
      <c r="G15" s="270">
        <f t="shared" si="1"/>
        <v>9578095.2586932946</v>
      </c>
      <c r="H15" s="270">
        <v>1987.7735447671087</v>
      </c>
      <c r="I15" s="270">
        <v>9875981.2329627424</v>
      </c>
      <c r="J15" s="270">
        <v>2049.5947986821343</v>
      </c>
      <c r="L15" s="122"/>
      <c r="M15" s="122"/>
      <c r="N15" s="122"/>
      <c r="O15" s="122"/>
      <c r="P15" s="122"/>
      <c r="Q15" s="122"/>
      <c r="R15" s="122"/>
      <c r="S15" s="122"/>
      <c r="T15" s="122"/>
    </row>
    <row r="16" spans="1:22" ht="21.9" customHeight="1" x14ac:dyDescent="0.25">
      <c r="A16" s="268" t="s">
        <v>14</v>
      </c>
      <c r="B16" s="270">
        <v>3668296.2610782976</v>
      </c>
      <c r="C16" s="270">
        <v>86811.186773893991</v>
      </c>
      <c r="D16" s="270">
        <f t="shared" si="0"/>
        <v>3581485.0743044037</v>
      </c>
      <c r="E16" s="270">
        <v>-142050.25335000001</v>
      </c>
      <c r="F16" s="270">
        <v>645.36116000000004</v>
      </c>
      <c r="G16" s="270">
        <f t="shared" si="1"/>
        <v>3438789.459794404</v>
      </c>
      <c r="H16" s="270">
        <v>2465.5844257704457</v>
      </c>
      <c r="I16" s="270">
        <v>3051488.5886913268</v>
      </c>
      <c r="J16" s="270">
        <v>2187.892811601032</v>
      </c>
      <c r="L16" s="122"/>
      <c r="M16" s="122"/>
      <c r="N16" s="122"/>
      <c r="O16" s="122"/>
      <c r="P16" s="122"/>
      <c r="Q16" s="122"/>
      <c r="R16" s="122"/>
      <c r="S16" s="122"/>
      <c r="T16" s="122"/>
    </row>
    <row r="17" spans="1:30" ht="21.9" customHeight="1" x14ac:dyDescent="0.25">
      <c r="A17" s="268" t="s">
        <v>15</v>
      </c>
      <c r="B17" s="270">
        <v>4984138.4229494147</v>
      </c>
      <c r="C17" s="270">
        <v>11811.751316</v>
      </c>
      <c r="D17" s="270">
        <f t="shared" si="0"/>
        <v>4972326.6716334149</v>
      </c>
      <c r="E17" s="270">
        <v>-202516.68645000001</v>
      </c>
      <c r="F17" s="270">
        <v>4380.9020499999997</v>
      </c>
      <c r="G17" s="270">
        <f t="shared" si="1"/>
        <v>4765429.0831334153</v>
      </c>
      <c r="H17" s="270">
        <v>2240.5023769485501</v>
      </c>
      <c r="I17" s="270">
        <v>3569558.0622038874</v>
      </c>
      <c r="J17" s="270">
        <v>1678.2546090823373</v>
      </c>
      <c r="L17" s="122"/>
      <c r="M17" s="122"/>
      <c r="N17" s="122"/>
      <c r="O17" s="122"/>
      <c r="P17" s="122"/>
      <c r="Q17" s="122"/>
      <c r="R17" s="122"/>
      <c r="S17" s="122"/>
      <c r="T17" s="122"/>
    </row>
    <row r="18" spans="1:30" ht="21.9" customHeight="1" x14ac:dyDescent="0.25">
      <c r="A18" s="268" t="s">
        <v>16</v>
      </c>
      <c r="B18" s="270">
        <v>4522186.8682218315</v>
      </c>
      <c r="C18" s="270">
        <v>276580.76830069505</v>
      </c>
      <c r="D18" s="270">
        <f t="shared" si="0"/>
        <v>4245606.0999211362</v>
      </c>
      <c r="E18" s="270">
        <v>-216918.95053</v>
      </c>
      <c r="F18" s="270">
        <v>9792.5787099999998</v>
      </c>
      <c r="G18" s="270">
        <f t="shared" si="1"/>
        <v>4018894.5706811361</v>
      </c>
      <c r="H18" s="270">
        <v>1884.2006047856585</v>
      </c>
      <c r="I18" s="270">
        <v>1706516.781532173</v>
      </c>
      <c r="J18" s="270">
        <v>800.07571616760163</v>
      </c>
      <c r="L18" s="122"/>
      <c r="M18" s="122"/>
      <c r="N18" s="122"/>
      <c r="O18" s="122"/>
      <c r="P18" s="122"/>
      <c r="Q18" s="122"/>
      <c r="R18" s="122"/>
      <c r="S18" s="122"/>
      <c r="T18" s="122"/>
    </row>
    <row r="19" spans="1:30" ht="21.9" customHeight="1" x14ac:dyDescent="0.25">
      <c r="A19" s="268" t="s">
        <v>17</v>
      </c>
      <c r="B19" s="270">
        <v>2968952.6995891249</v>
      </c>
      <c r="C19" s="270">
        <v>8068.9800878119995</v>
      </c>
      <c r="D19" s="270">
        <f t="shared" si="0"/>
        <v>2960883.7195013128</v>
      </c>
      <c r="E19" s="270">
        <v>-157646.61056999999</v>
      </c>
      <c r="F19" s="270">
        <v>0</v>
      </c>
      <c r="G19" s="270">
        <f t="shared" si="1"/>
        <v>2803237.1089313128</v>
      </c>
      <c r="H19" s="270">
        <v>2461.7127645745527</v>
      </c>
      <c r="I19" s="270">
        <v>1691565.9533714743</v>
      </c>
      <c r="J19" s="270">
        <v>1485.4788723604593</v>
      </c>
      <c r="L19" s="122"/>
      <c r="M19" s="122"/>
      <c r="N19" s="122"/>
      <c r="O19" s="122"/>
      <c r="P19" s="122"/>
      <c r="Q19" s="122"/>
      <c r="R19" s="122"/>
      <c r="S19" s="122"/>
      <c r="T19" s="122"/>
    </row>
    <row r="20" spans="1:30" ht="21.9" customHeight="1" x14ac:dyDescent="0.25">
      <c r="A20" s="268" t="s">
        <v>18</v>
      </c>
      <c r="B20" s="270">
        <v>2191739.7049922049</v>
      </c>
      <c r="C20" s="270">
        <v>114878.41374858689</v>
      </c>
      <c r="D20" s="270">
        <f t="shared" si="0"/>
        <v>2076861.2912436181</v>
      </c>
      <c r="E20" s="270">
        <v>-69295.885280000002</v>
      </c>
      <c r="F20" s="270">
        <v>0</v>
      </c>
      <c r="G20" s="270">
        <f t="shared" si="1"/>
        <v>2007565.4059636181</v>
      </c>
      <c r="H20" s="270">
        <v>1828.0087562321678</v>
      </c>
      <c r="I20" s="270">
        <v>3061094.8244844265</v>
      </c>
      <c r="J20" s="270">
        <v>2787.3105036538523</v>
      </c>
      <c r="L20" s="122"/>
      <c r="M20" s="122"/>
      <c r="N20" s="122"/>
      <c r="O20" s="122"/>
      <c r="P20" s="122"/>
      <c r="Q20" s="122"/>
      <c r="R20" s="122"/>
      <c r="S20" s="122"/>
      <c r="T20" s="122"/>
    </row>
    <row r="21" spans="1:30" ht="21.9" customHeight="1" x14ac:dyDescent="0.25">
      <c r="A21" s="268" t="s">
        <v>19</v>
      </c>
      <c r="B21" s="270">
        <v>16049000.788938787</v>
      </c>
      <c r="C21" s="270">
        <v>1057878.3310040019</v>
      </c>
      <c r="D21" s="270">
        <f t="shared" si="0"/>
        <v>14991122.457934786</v>
      </c>
      <c r="E21" s="270">
        <v>-334209.98424999998</v>
      </c>
      <c r="F21" s="270">
        <v>0</v>
      </c>
      <c r="G21" s="270">
        <f t="shared" si="1"/>
        <v>14656912.473684786</v>
      </c>
      <c r="H21" s="270">
        <v>2340.7821588127208</v>
      </c>
      <c r="I21" s="270">
        <v>18924741.395802204</v>
      </c>
      <c r="J21" s="270">
        <v>3022.375762901826</v>
      </c>
      <c r="L21" s="122"/>
      <c r="M21" s="122"/>
      <c r="N21" s="122"/>
      <c r="O21" s="122"/>
      <c r="P21" s="122"/>
      <c r="Q21" s="122"/>
      <c r="R21" s="122"/>
      <c r="S21" s="122"/>
      <c r="T21" s="122"/>
    </row>
    <row r="22" spans="1:30" ht="21.9" customHeight="1" x14ac:dyDescent="0.25">
      <c r="A22" s="268" t="s">
        <v>20</v>
      </c>
      <c r="B22" s="270">
        <v>6681413.1551161595</v>
      </c>
      <c r="C22" s="270">
        <v>15895.029237095998</v>
      </c>
      <c r="D22" s="290">
        <f t="shared" si="0"/>
        <v>6665518.1258790633</v>
      </c>
      <c r="E22" s="270">
        <v>-299388.54424999998</v>
      </c>
      <c r="F22" s="270">
        <v>0</v>
      </c>
      <c r="G22" s="290">
        <f t="shared" si="1"/>
        <v>6366129.581629063</v>
      </c>
      <c r="H22" s="270">
        <v>2403.9697566160571</v>
      </c>
      <c r="I22" s="270">
        <v>5102287.9447835209</v>
      </c>
      <c r="J22" s="270">
        <v>1926.7194849759146</v>
      </c>
      <c r="L22" s="122"/>
      <c r="M22" s="122"/>
      <c r="N22" s="122"/>
      <c r="O22" s="122"/>
      <c r="P22" s="122"/>
      <c r="Q22" s="122"/>
      <c r="R22" s="122"/>
      <c r="S22" s="122"/>
      <c r="T22" s="122"/>
    </row>
    <row r="23" spans="1:30" ht="21.9" customHeight="1" x14ac:dyDescent="0.25">
      <c r="A23" s="422" t="s">
        <v>69</v>
      </c>
      <c r="B23" s="287">
        <f>SUM(B8:B22)</f>
        <v>106398423.56777075</v>
      </c>
      <c r="C23" s="287">
        <f t="shared" ref="C23:I23" si="2">SUM(C8:C22)</f>
        <v>5744515.4557402031</v>
      </c>
      <c r="D23" s="287">
        <f t="shared" si="2"/>
        <v>100653908.11203054</v>
      </c>
      <c r="E23" s="287">
        <f t="shared" si="2"/>
        <v>-3825191.4057899998</v>
      </c>
      <c r="F23" s="287">
        <f t="shared" si="2"/>
        <v>156598.3878</v>
      </c>
      <c r="G23" s="287">
        <f t="shared" si="2"/>
        <v>96672118.318440542</v>
      </c>
      <c r="H23" s="287">
        <v>2219.4759028890608</v>
      </c>
      <c r="I23" s="287">
        <f t="shared" si="2"/>
        <v>92345552.244916648</v>
      </c>
      <c r="J23" s="287">
        <v>2120.1431344602975</v>
      </c>
      <c r="L23" s="122"/>
      <c r="M23" s="122"/>
      <c r="N23" s="122"/>
      <c r="O23" s="122"/>
      <c r="P23" s="122"/>
      <c r="Q23" s="122"/>
      <c r="R23" s="122"/>
      <c r="S23" s="122"/>
      <c r="T23" s="122"/>
    </row>
    <row r="24" spans="1:30" ht="15" customHeight="1" x14ac:dyDescent="0.25">
      <c r="A24" s="119"/>
      <c r="B24" s="120"/>
      <c r="C24" s="127"/>
      <c r="D24" s="124"/>
      <c r="E24" s="124"/>
      <c r="F24" s="124"/>
      <c r="G24" s="124"/>
    </row>
    <row r="25" spans="1:30" x14ac:dyDescent="0.25">
      <c r="F25" s="126"/>
      <c r="G25" s="126"/>
      <c r="H25" s="126"/>
    </row>
    <row r="26" spans="1:30" x14ac:dyDescent="0.25">
      <c r="F26" s="126"/>
      <c r="G26" s="126"/>
      <c r="H26" s="126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</row>
  </sheetData>
  <sheetProtection algorithmName="SHA-512" hashValue="Uzi+Dpd+YD8/m+XfPcocszCluPo23D03OSVaZKT+l5DpXLRQBH3NvOyT0k/RKLqhHyvxo2LoSWCHB7Ptf6FGfw==" saltValue="zc7g8G4zRcSa5A7gZBAl8g==" spinCount="100000" sheet="1" objects="1" scenarios="1"/>
  <mergeCells count="1">
    <mergeCell ref="A1:H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79" orientation="landscape" r:id="rId1"/>
  <ignoredErrors>
    <ignoredError sqref="C7 E7:G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zoomScaleNormal="100" workbookViewId="0">
      <pane ySplit="9" topLeftCell="A10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2.6640625" customWidth="1"/>
    <col min="7" max="7" width="5.109375" customWidth="1"/>
    <col min="8" max="8" width="11.44140625" customWidth="1"/>
  </cols>
  <sheetData>
    <row r="1" spans="1:13" ht="20.25" customHeight="1" x14ac:dyDescent="0.3">
      <c r="A1" s="510" t="s">
        <v>379</v>
      </c>
      <c r="B1" s="510"/>
      <c r="C1" s="510"/>
      <c r="D1" s="510"/>
      <c r="E1" s="510"/>
      <c r="F1" s="102"/>
    </row>
    <row r="2" spans="1:13" ht="30.6" customHeight="1" x14ac:dyDescent="0.25">
      <c r="A2" s="510"/>
      <c r="B2" s="510"/>
      <c r="C2" s="510"/>
      <c r="D2" s="510"/>
      <c r="E2" s="510"/>
    </row>
    <row r="3" spans="1:13" ht="6" customHeight="1" x14ac:dyDescent="0.25"/>
    <row r="4" spans="1:13" ht="15.9" customHeight="1" x14ac:dyDescent="0.25">
      <c r="A4" s="325" t="s">
        <v>478</v>
      </c>
      <c r="B4" s="325"/>
      <c r="C4" s="325"/>
      <c r="D4" s="325"/>
      <c r="E4" s="325"/>
      <c r="F4" s="103"/>
      <c r="G4" s="7"/>
      <c r="L4" s="106"/>
      <c r="M4" s="106"/>
    </row>
    <row r="5" spans="1:13" ht="15.9" customHeight="1" thickBot="1" x14ac:dyDescent="0.3">
      <c r="A5" s="511" t="s">
        <v>2</v>
      </c>
      <c r="B5" s="511"/>
      <c r="C5" s="511"/>
      <c r="D5" s="511"/>
      <c r="E5" s="511"/>
      <c r="F5" s="38"/>
    </row>
    <row r="6" spans="1:13" ht="18" customHeight="1" x14ac:dyDescent="0.25">
      <c r="A6" s="512" t="s">
        <v>329</v>
      </c>
      <c r="B6" s="512"/>
      <c r="C6" s="512"/>
      <c r="D6" s="169">
        <v>62845433.146080002</v>
      </c>
      <c r="E6" s="145"/>
      <c r="F6" s="38"/>
    </row>
    <row r="7" spans="1:13" ht="18" customHeight="1" thickBot="1" x14ac:dyDescent="0.3">
      <c r="A7" s="170" t="s">
        <v>331</v>
      </c>
      <c r="B7" s="170"/>
      <c r="C7" s="171"/>
      <c r="D7" s="169">
        <v>31422716.573040001</v>
      </c>
      <c r="E7" s="172" t="s">
        <v>0</v>
      </c>
      <c r="F7" s="140"/>
    </row>
    <row r="8" spans="1:13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  <c r="F8" s="36"/>
      <c r="G8" s="49"/>
    </row>
    <row r="9" spans="1:13" ht="17.100000000000001" customHeight="1" x14ac:dyDescent="0.25">
      <c r="A9" s="395"/>
      <c r="B9" s="160" t="s">
        <v>4</v>
      </c>
      <c r="C9" s="161" t="s">
        <v>98</v>
      </c>
      <c r="D9" s="161" t="s">
        <v>5</v>
      </c>
      <c r="E9" s="161" t="s">
        <v>99</v>
      </c>
      <c r="F9" s="36"/>
      <c r="G9" s="49"/>
      <c r="H9" s="101"/>
    </row>
    <row r="10" spans="1:13" ht="21.9" customHeight="1" x14ac:dyDescent="0.25">
      <c r="A10" s="162" t="s">
        <v>6</v>
      </c>
      <c r="B10" s="173">
        <v>20.105070999999999</v>
      </c>
      <c r="C10" s="137">
        <v>6317559.4771384588</v>
      </c>
      <c r="D10" s="137">
        <v>5924585.4199999999</v>
      </c>
      <c r="E10" s="137">
        <f>C10-D10</f>
        <v>392974.05713845883</v>
      </c>
      <c r="F10" s="36"/>
      <c r="G10" s="49"/>
      <c r="K10" s="340"/>
      <c r="L10" s="340"/>
      <c r="M10" s="340"/>
    </row>
    <row r="11" spans="1:13" ht="21.9" customHeight="1" x14ac:dyDescent="0.25">
      <c r="A11" s="162" t="s">
        <v>7</v>
      </c>
      <c r="B11" s="173">
        <v>6.1002920000000005</v>
      </c>
      <c r="C11" s="137">
        <v>1916877.4652878335</v>
      </c>
      <c r="D11" s="137">
        <v>1939864.6</v>
      </c>
      <c r="E11" s="137">
        <f t="shared" ref="E11:E24" si="0">C11-D11</f>
        <v>-22987.134712166619</v>
      </c>
      <c r="F11" s="36"/>
      <c r="G11" s="49"/>
      <c r="H11" s="509"/>
      <c r="K11" s="340"/>
      <c r="L11" s="340"/>
      <c r="M11" s="340"/>
    </row>
    <row r="12" spans="1:13" ht="21.9" customHeight="1" x14ac:dyDescent="0.25">
      <c r="A12" s="162" t="s">
        <v>8</v>
      </c>
      <c r="B12" s="173">
        <v>16.939664</v>
      </c>
      <c r="C12" s="137">
        <v>5322902.6071452908</v>
      </c>
      <c r="D12" s="137">
        <v>5481188.0599999996</v>
      </c>
      <c r="E12" s="137">
        <f t="shared" si="0"/>
        <v>-158285.45285470877</v>
      </c>
      <c r="F12" s="36"/>
      <c r="G12" s="49"/>
      <c r="H12" s="509"/>
      <c r="K12" s="340"/>
      <c r="L12" s="340"/>
      <c r="M12" s="340"/>
    </row>
    <row r="13" spans="1:13" ht="21.9" customHeight="1" x14ac:dyDescent="0.25">
      <c r="A13" s="162" t="s">
        <v>9</v>
      </c>
      <c r="B13" s="173">
        <v>2.4871999999999996</v>
      </c>
      <c r="C13" s="137">
        <v>781545.8066046508</v>
      </c>
      <c r="D13" s="137">
        <v>790551.84</v>
      </c>
      <c r="E13" s="137">
        <f t="shared" si="0"/>
        <v>-9006.0333953491645</v>
      </c>
      <c r="F13" s="36"/>
      <c r="G13" s="49"/>
      <c r="K13" s="340"/>
      <c r="L13" s="340"/>
      <c r="M13" s="340"/>
    </row>
    <row r="14" spans="1:13" ht="21.9" customHeight="1" x14ac:dyDescent="0.25">
      <c r="A14" s="162" t="s">
        <v>10</v>
      </c>
      <c r="B14" s="173">
        <v>1.4703379999999999</v>
      </c>
      <c r="C14" s="137">
        <v>462020.14240570483</v>
      </c>
      <c r="D14" s="137">
        <v>479962.56</v>
      </c>
      <c r="E14" s="137">
        <f t="shared" si="0"/>
        <v>-17942.41759429517</v>
      </c>
      <c r="F14" s="36"/>
      <c r="G14" s="49"/>
      <c r="K14" s="340"/>
      <c r="L14" s="340"/>
      <c r="M14" s="340"/>
    </row>
    <row r="15" spans="1:13" ht="21.9" customHeight="1" x14ac:dyDescent="0.25">
      <c r="A15" s="162" t="s">
        <v>11</v>
      </c>
      <c r="B15" s="173">
        <v>0.76186500000000001</v>
      </c>
      <c r="C15" s="137">
        <v>239398.67961919121</v>
      </c>
      <c r="D15" s="137">
        <v>242108.51</v>
      </c>
      <c r="E15" s="137">
        <f t="shared" si="0"/>
        <v>-2709.8303808087949</v>
      </c>
      <c r="F15" s="36"/>
      <c r="G15" s="49"/>
      <c r="K15" s="340"/>
      <c r="L15" s="340"/>
      <c r="M15" s="340"/>
    </row>
    <row r="16" spans="1:13" ht="21.9" customHeight="1" x14ac:dyDescent="0.25">
      <c r="A16" s="162" t="s">
        <v>12</v>
      </c>
      <c r="B16" s="173">
        <v>2.9637509999999998</v>
      </c>
      <c r="C16" s="137">
        <v>931291.07666063879</v>
      </c>
      <c r="D16" s="137">
        <v>929515.33</v>
      </c>
      <c r="E16" s="137">
        <f t="shared" si="0"/>
        <v>1775.7466606388334</v>
      </c>
      <c r="F16" s="36"/>
      <c r="G16" s="49"/>
      <c r="K16" s="340"/>
      <c r="L16" s="340"/>
      <c r="M16" s="340"/>
    </row>
    <row r="17" spans="1:13" ht="21.9" customHeight="1" x14ac:dyDescent="0.25">
      <c r="A17" s="162" t="s">
        <v>13</v>
      </c>
      <c r="B17" s="173">
        <v>11.371233</v>
      </c>
      <c r="C17" s="137">
        <v>3573150.3164499938</v>
      </c>
      <c r="D17" s="137">
        <v>3597608.86</v>
      </c>
      <c r="E17" s="137">
        <f t="shared" si="0"/>
        <v>-24458.543550006114</v>
      </c>
      <c r="F17" s="36"/>
      <c r="G17" s="49"/>
      <c r="K17" s="340"/>
      <c r="L17" s="340"/>
      <c r="M17" s="340"/>
    </row>
    <row r="18" spans="1:13" ht="21.9" customHeight="1" x14ac:dyDescent="0.25">
      <c r="A18" s="162" t="s">
        <v>14</v>
      </c>
      <c r="B18" s="173">
        <v>3.2738360000000002</v>
      </c>
      <c r="C18" s="137">
        <v>1028728.20734615</v>
      </c>
      <c r="D18" s="137">
        <v>998114.61</v>
      </c>
      <c r="E18" s="137">
        <f t="shared" si="0"/>
        <v>30613.597346149967</v>
      </c>
      <c r="F18" s="36"/>
      <c r="G18" s="49"/>
      <c r="K18" s="340"/>
      <c r="L18" s="340"/>
      <c r="M18" s="340"/>
    </row>
    <row r="19" spans="1:13" ht="21.9" customHeight="1" x14ac:dyDescent="0.25">
      <c r="A19" s="162" t="s">
        <v>15</v>
      </c>
      <c r="B19" s="173">
        <v>4.2534990000000006</v>
      </c>
      <c r="C19" s="137">
        <v>1336564.935207091</v>
      </c>
      <c r="D19" s="137">
        <v>1393239</v>
      </c>
      <c r="E19" s="137">
        <f t="shared" si="0"/>
        <v>-56674.064792908961</v>
      </c>
      <c r="F19" s="36"/>
      <c r="G19" s="49"/>
      <c r="K19" s="340"/>
      <c r="L19" s="340"/>
      <c r="M19" s="340"/>
    </row>
    <row r="20" spans="1:13" ht="21.9" customHeight="1" x14ac:dyDescent="0.25">
      <c r="A20" s="162" t="s">
        <v>16</v>
      </c>
      <c r="B20" s="173"/>
      <c r="C20" s="137"/>
      <c r="D20" s="137"/>
      <c r="E20" s="137"/>
      <c r="F20" s="36"/>
      <c r="G20" s="49"/>
      <c r="K20" s="340"/>
      <c r="L20" s="340"/>
      <c r="M20" s="340"/>
    </row>
    <row r="21" spans="1:13" ht="21.9" customHeight="1" x14ac:dyDescent="0.25">
      <c r="A21" s="162" t="s">
        <v>17</v>
      </c>
      <c r="B21" s="173">
        <v>2.0881029999999998</v>
      </c>
      <c r="C21" s="137">
        <v>656138.68744314532</v>
      </c>
      <c r="D21" s="137">
        <v>663747.48</v>
      </c>
      <c r="E21" s="137">
        <f t="shared" si="0"/>
        <v>-7608.7925568546634</v>
      </c>
      <c r="F21" s="36"/>
      <c r="G21" s="49"/>
      <c r="K21" s="340"/>
      <c r="L21" s="340"/>
      <c r="M21" s="340"/>
    </row>
    <row r="22" spans="1:13" ht="21.9" customHeight="1" x14ac:dyDescent="0.25">
      <c r="A22" s="162" t="s">
        <v>18</v>
      </c>
      <c r="B22" s="173">
        <v>3.7300890000000004</v>
      </c>
      <c r="C22" s="137">
        <v>1172095.2943921422</v>
      </c>
      <c r="D22" s="137">
        <v>1080318.3</v>
      </c>
      <c r="E22" s="137">
        <f t="shared" si="0"/>
        <v>91776.994392142165</v>
      </c>
      <c r="F22" s="36"/>
      <c r="G22" s="49"/>
      <c r="K22" s="340"/>
      <c r="L22" s="340"/>
      <c r="M22" s="340"/>
    </row>
    <row r="23" spans="1:13" ht="21.9" customHeight="1" x14ac:dyDescent="0.25">
      <c r="A23" s="162" t="s">
        <v>19</v>
      </c>
      <c r="B23" s="173">
        <v>18.627094</v>
      </c>
      <c r="C23" s="137">
        <v>5853138.9534137389</v>
      </c>
      <c r="D23" s="137">
        <v>5340179.32</v>
      </c>
      <c r="E23" s="137">
        <f t="shared" si="0"/>
        <v>512959.63341373857</v>
      </c>
      <c r="F23" s="53"/>
      <c r="G23" s="49"/>
      <c r="K23" s="340"/>
      <c r="L23" s="340"/>
      <c r="M23" s="340"/>
    </row>
    <row r="24" spans="1:13" ht="21.9" customHeight="1" x14ac:dyDescent="0.25">
      <c r="A24" s="162" t="s">
        <v>20</v>
      </c>
      <c r="B24" s="173">
        <v>5.8279649999999998</v>
      </c>
      <c r="C24" s="137">
        <v>1831304.9239259707</v>
      </c>
      <c r="D24" s="137">
        <v>1843886.09</v>
      </c>
      <c r="E24" s="137">
        <f t="shared" si="0"/>
        <v>-12581.166074029403</v>
      </c>
      <c r="G24" s="49"/>
      <c r="K24" s="340"/>
      <c r="L24" s="340"/>
      <c r="M24" s="340"/>
    </row>
    <row r="25" spans="1:13" ht="21.9" customHeight="1" x14ac:dyDescent="0.25">
      <c r="A25" s="163" t="s">
        <v>21</v>
      </c>
      <c r="B25" s="146">
        <f>SUM(B10:B24)</f>
        <v>100.00000000000003</v>
      </c>
      <c r="C25" s="138">
        <f t="shared" ref="C25:E25" si="1">SUM(C10:C24)</f>
        <v>31422716.573040001</v>
      </c>
      <c r="D25" s="138">
        <f t="shared" si="1"/>
        <v>30704869.98</v>
      </c>
      <c r="E25" s="138">
        <f t="shared" si="1"/>
        <v>717846.59304000065</v>
      </c>
      <c r="K25" s="340"/>
      <c r="L25" s="340"/>
      <c r="M25" s="340"/>
    </row>
    <row r="26" spans="1:13" ht="20.100000000000001" customHeight="1" x14ac:dyDescent="0.25">
      <c r="A26" s="50"/>
    </row>
    <row r="27" spans="1:13" ht="20.100000000000001" customHeight="1" x14ac:dyDescent="0.25">
      <c r="A27" s="50"/>
      <c r="F27" s="136"/>
    </row>
    <row r="72" spans="3:3" x14ac:dyDescent="0.25">
      <c r="C72" t="s">
        <v>85</v>
      </c>
    </row>
  </sheetData>
  <sheetProtection algorithmName="SHA-512" hashValue="u56+SfBBR+GKNGoEUnfzpMvGNgQo/SVbwkqHFYl67CpmAtla7Z7WOlr7CDQ3SUewObxhPe2VLUyfxE7G2oLn+A==" saltValue="Yug+/hfeDY7zT/dKjmxzUA==" spinCount="100000" sheet="1" objects="1" scenarios="1"/>
  <mergeCells count="4">
    <mergeCell ref="A5:E5"/>
    <mergeCell ref="H11:H12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E9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zoomScaleNormal="100" workbookViewId="0">
      <pane ySplit="12" topLeftCell="A13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19.88671875" style="117" customWidth="1"/>
    <col min="2" max="6" width="25.6640625" style="117" customWidth="1"/>
    <col min="7" max="7" width="14.109375" style="117" customWidth="1"/>
    <col min="8" max="8" width="14.5546875" style="117" customWidth="1"/>
    <col min="9" max="236" width="11.44140625" style="117"/>
    <col min="237" max="237" width="17.5546875" style="117" customWidth="1"/>
    <col min="238" max="238" width="20.44140625" style="117" customWidth="1"/>
    <col min="239" max="239" width="15.5546875" style="117" customWidth="1"/>
    <col min="240" max="240" width="18.109375" style="117" customWidth="1"/>
    <col min="241" max="241" width="15.5546875" style="117" customWidth="1"/>
    <col min="242" max="242" width="15" style="117" customWidth="1"/>
    <col min="243" max="243" width="18.5546875" style="117" customWidth="1"/>
    <col min="244" max="244" width="16.44140625" style="117" customWidth="1"/>
    <col min="245" max="245" width="13.5546875" style="117" bestFit="1" customWidth="1"/>
    <col min="246" max="246" width="14.5546875" style="117" customWidth="1"/>
    <col min="247" max="247" width="13.5546875" style="117" customWidth="1"/>
    <col min="248" max="248" width="11.44140625" style="117"/>
    <col min="249" max="249" width="12.109375" style="117" bestFit="1" customWidth="1"/>
    <col min="250" max="252" width="11.44140625" style="117"/>
    <col min="253" max="253" width="13.88671875" style="117" customWidth="1"/>
    <col min="254" max="263" width="11.44140625" style="117"/>
    <col min="264" max="264" width="14.5546875" style="117" customWidth="1"/>
    <col min="265" max="492" width="11.44140625" style="117"/>
    <col min="493" max="493" width="17.5546875" style="117" customWidth="1"/>
    <col min="494" max="494" width="20.44140625" style="117" customWidth="1"/>
    <col min="495" max="495" width="15.5546875" style="117" customWidth="1"/>
    <col min="496" max="496" width="18.109375" style="117" customWidth="1"/>
    <col min="497" max="497" width="15.5546875" style="117" customWidth="1"/>
    <col min="498" max="498" width="15" style="117" customWidth="1"/>
    <col min="499" max="499" width="18.5546875" style="117" customWidth="1"/>
    <col min="500" max="500" width="16.44140625" style="117" customWidth="1"/>
    <col min="501" max="501" width="13.5546875" style="117" bestFit="1" customWidth="1"/>
    <col min="502" max="502" width="14.5546875" style="117" customWidth="1"/>
    <col min="503" max="503" width="13.5546875" style="117" customWidth="1"/>
    <col min="504" max="504" width="11.44140625" style="117"/>
    <col min="505" max="505" width="12.109375" style="117" bestFit="1" customWidth="1"/>
    <col min="506" max="508" width="11.44140625" style="117"/>
    <col min="509" max="509" width="13.88671875" style="117" customWidth="1"/>
    <col min="510" max="519" width="11.44140625" style="117"/>
    <col min="520" max="520" width="14.5546875" style="117" customWidth="1"/>
    <col min="521" max="748" width="11.44140625" style="117"/>
    <col min="749" max="749" width="17.5546875" style="117" customWidth="1"/>
    <col min="750" max="750" width="20.44140625" style="117" customWidth="1"/>
    <col min="751" max="751" width="15.5546875" style="117" customWidth="1"/>
    <col min="752" max="752" width="18.109375" style="117" customWidth="1"/>
    <col min="753" max="753" width="15.5546875" style="117" customWidth="1"/>
    <col min="754" max="754" width="15" style="117" customWidth="1"/>
    <col min="755" max="755" width="18.5546875" style="117" customWidth="1"/>
    <col min="756" max="756" width="16.44140625" style="117" customWidth="1"/>
    <col min="757" max="757" width="13.5546875" style="117" bestFit="1" customWidth="1"/>
    <col min="758" max="758" width="14.5546875" style="117" customWidth="1"/>
    <col min="759" max="759" width="13.5546875" style="117" customWidth="1"/>
    <col min="760" max="760" width="11.44140625" style="117"/>
    <col min="761" max="761" width="12.109375" style="117" bestFit="1" customWidth="1"/>
    <col min="762" max="764" width="11.44140625" style="117"/>
    <col min="765" max="765" width="13.88671875" style="117" customWidth="1"/>
    <col min="766" max="775" width="11.44140625" style="117"/>
    <col min="776" max="776" width="14.5546875" style="117" customWidth="1"/>
    <col min="777" max="1004" width="11.44140625" style="117"/>
    <col min="1005" max="1005" width="17.5546875" style="117" customWidth="1"/>
    <col min="1006" max="1006" width="20.44140625" style="117" customWidth="1"/>
    <col min="1007" max="1007" width="15.5546875" style="117" customWidth="1"/>
    <col min="1008" max="1008" width="18.109375" style="117" customWidth="1"/>
    <col min="1009" max="1009" width="15.5546875" style="117" customWidth="1"/>
    <col min="1010" max="1010" width="15" style="117" customWidth="1"/>
    <col min="1011" max="1011" width="18.5546875" style="117" customWidth="1"/>
    <col min="1012" max="1012" width="16.44140625" style="117" customWidth="1"/>
    <col min="1013" max="1013" width="13.5546875" style="117" bestFit="1" customWidth="1"/>
    <col min="1014" max="1014" width="14.5546875" style="117" customWidth="1"/>
    <col min="1015" max="1015" width="13.5546875" style="117" customWidth="1"/>
    <col min="1016" max="1016" width="11.44140625" style="117"/>
    <col min="1017" max="1017" width="12.109375" style="117" bestFit="1" customWidth="1"/>
    <col min="1018" max="1020" width="11.44140625" style="117"/>
    <col min="1021" max="1021" width="13.88671875" style="117" customWidth="1"/>
    <col min="1022" max="1031" width="11.44140625" style="117"/>
    <col min="1032" max="1032" width="14.5546875" style="117" customWidth="1"/>
    <col min="1033" max="1260" width="11.44140625" style="117"/>
    <col min="1261" max="1261" width="17.5546875" style="117" customWidth="1"/>
    <col min="1262" max="1262" width="20.44140625" style="117" customWidth="1"/>
    <col min="1263" max="1263" width="15.5546875" style="117" customWidth="1"/>
    <col min="1264" max="1264" width="18.109375" style="117" customWidth="1"/>
    <col min="1265" max="1265" width="15.5546875" style="117" customWidth="1"/>
    <col min="1266" max="1266" width="15" style="117" customWidth="1"/>
    <col min="1267" max="1267" width="18.5546875" style="117" customWidth="1"/>
    <col min="1268" max="1268" width="16.44140625" style="117" customWidth="1"/>
    <col min="1269" max="1269" width="13.5546875" style="117" bestFit="1" customWidth="1"/>
    <col min="1270" max="1270" width="14.5546875" style="117" customWidth="1"/>
    <col min="1271" max="1271" width="13.5546875" style="117" customWidth="1"/>
    <col min="1272" max="1272" width="11.44140625" style="117"/>
    <col min="1273" max="1273" width="12.109375" style="117" bestFit="1" customWidth="1"/>
    <col min="1274" max="1276" width="11.44140625" style="117"/>
    <col min="1277" max="1277" width="13.88671875" style="117" customWidth="1"/>
    <col min="1278" max="1287" width="11.44140625" style="117"/>
    <col min="1288" max="1288" width="14.5546875" style="117" customWidth="1"/>
    <col min="1289" max="1516" width="11.44140625" style="117"/>
    <col min="1517" max="1517" width="17.5546875" style="117" customWidth="1"/>
    <col min="1518" max="1518" width="20.44140625" style="117" customWidth="1"/>
    <col min="1519" max="1519" width="15.5546875" style="117" customWidth="1"/>
    <col min="1520" max="1520" width="18.109375" style="117" customWidth="1"/>
    <col min="1521" max="1521" width="15.5546875" style="117" customWidth="1"/>
    <col min="1522" max="1522" width="15" style="117" customWidth="1"/>
    <col min="1523" max="1523" width="18.5546875" style="117" customWidth="1"/>
    <col min="1524" max="1524" width="16.44140625" style="117" customWidth="1"/>
    <col min="1525" max="1525" width="13.5546875" style="117" bestFit="1" customWidth="1"/>
    <col min="1526" max="1526" width="14.5546875" style="117" customWidth="1"/>
    <col min="1527" max="1527" width="13.5546875" style="117" customWidth="1"/>
    <col min="1528" max="1528" width="11.44140625" style="117"/>
    <col min="1529" max="1529" width="12.109375" style="117" bestFit="1" customWidth="1"/>
    <col min="1530" max="1532" width="11.44140625" style="117"/>
    <col min="1533" max="1533" width="13.88671875" style="117" customWidth="1"/>
    <col min="1534" max="1543" width="11.44140625" style="117"/>
    <col min="1544" max="1544" width="14.5546875" style="117" customWidth="1"/>
    <col min="1545" max="1772" width="11.44140625" style="117"/>
    <col min="1773" max="1773" width="17.5546875" style="117" customWidth="1"/>
    <col min="1774" max="1774" width="20.44140625" style="117" customWidth="1"/>
    <col min="1775" max="1775" width="15.5546875" style="117" customWidth="1"/>
    <col min="1776" max="1776" width="18.109375" style="117" customWidth="1"/>
    <col min="1777" max="1777" width="15.5546875" style="117" customWidth="1"/>
    <col min="1778" max="1778" width="15" style="117" customWidth="1"/>
    <col min="1779" max="1779" width="18.5546875" style="117" customWidth="1"/>
    <col min="1780" max="1780" width="16.44140625" style="117" customWidth="1"/>
    <col min="1781" max="1781" width="13.5546875" style="117" bestFit="1" customWidth="1"/>
    <col min="1782" max="1782" width="14.5546875" style="117" customWidth="1"/>
    <col min="1783" max="1783" width="13.5546875" style="117" customWidth="1"/>
    <col min="1784" max="1784" width="11.44140625" style="117"/>
    <col min="1785" max="1785" width="12.109375" style="117" bestFit="1" customWidth="1"/>
    <col min="1786" max="1788" width="11.44140625" style="117"/>
    <col min="1789" max="1789" width="13.88671875" style="117" customWidth="1"/>
    <col min="1790" max="1799" width="11.44140625" style="117"/>
    <col min="1800" max="1800" width="14.5546875" style="117" customWidth="1"/>
    <col min="1801" max="2028" width="11.44140625" style="117"/>
    <col min="2029" max="2029" width="17.5546875" style="117" customWidth="1"/>
    <col min="2030" max="2030" width="20.44140625" style="117" customWidth="1"/>
    <col min="2031" max="2031" width="15.5546875" style="117" customWidth="1"/>
    <col min="2032" max="2032" width="18.109375" style="117" customWidth="1"/>
    <col min="2033" max="2033" width="15.5546875" style="117" customWidth="1"/>
    <col min="2034" max="2034" width="15" style="117" customWidth="1"/>
    <col min="2035" max="2035" width="18.5546875" style="117" customWidth="1"/>
    <col min="2036" max="2036" width="16.44140625" style="117" customWidth="1"/>
    <col min="2037" max="2037" width="13.5546875" style="117" bestFit="1" customWidth="1"/>
    <col min="2038" max="2038" width="14.5546875" style="117" customWidth="1"/>
    <col min="2039" max="2039" width="13.5546875" style="117" customWidth="1"/>
    <col min="2040" max="2040" width="11.44140625" style="117"/>
    <col min="2041" max="2041" width="12.109375" style="117" bestFit="1" customWidth="1"/>
    <col min="2042" max="2044" width="11.44140625" style="117"/>
    <col min="2045" max="2045" width="13.88671875" style="117" customWidth="1"/>
    <col min="2046" max="2055" width="11.44140625" style="117"/>
    <col min="2056" max="2056" width="14.5546875" style="117" customWidth="1"/>
    <col min="2057" max="2284" width="11.44140625" style="117"/>
    <col min="2285" max="2285" width="17.5546875" style="117" customWidth="1"/>
    <col min="2286" max="2286" width="20.44140625" style="117" customWidth="1"/>
    <col min="2287" max="2287" width="15.5546875" style="117" customWidth="1"/>
    <col min="2288" max="2288" width="18.109375" style="117" customWidth="1"/>
    <col min="2289" max="2289" width="15.5546875" style="117" customWidth="1"/>
    <col min="2290" max="2290" width="15" style="117" customWidth="1"/>
    <col min="2291" max="2291" width="18.5546875" style="117" customWidth="1"/>
    <col min="2292" max="2292" width="16.44140625" style="117" customWidth="1"/>
    <col min="2293" max="2293" width="13.5546875" style="117" bestFit="1" customWidth="1"/>
    <col min="2294" max="2294" width="14.5546875" style="117" customWidth="1"/>
    <col min="2295" max="2295" width="13.5546875" style="117" customWidth="1"/>
    <col min="2296" max="2296" width="11.44140625" style="117"/>
    <col min="2297" max="2297" width="12.109375" style="117" bestFit="1" customWidth="1"/>
    <col min="2298" max="2300" width="11.44140625" style="117"/>
    <col min="2301" max="2301" width="13.88671875" style="117" customWidth="1"/>
    <col min="2302" max="2311" width="11.44140625" style="117"/>
    <col min="2312" max="2312" width="14.5546875" style="117" customWidth="1"/>
    <col min="2313" max="2540" width="11.44140625" style="117"/>
    <col min="2541" max="2541" width="17.5546875" style="117" customWidth="1"/>
    <col min="2542" max="2542" width="20.44140625" style="117" customWidth="1"/>
    <col min="2543" max="2543" width="15.5546875" style="117" customWidth="1"/>
    <col min="2544" max="2544" width="18.109375" style="117" customWidth="1"/>
    <col min="2545" max="2545" width="15.5546875" style="117" customWidth="1"/>
    <col min="2546" max="2546" width="15" style="117" customWidth="1"/>
    <col min="2547" max="2547" width="18.5546875" style="117" customWidth="1"/>
    <col min="2548" max="2548" width="16.44140625" style="117" customWidth="1"/>
    <col min="2549" max="2549" width="13.5546875" style="117" bestFit="1" customWidth="1"/>
    <col min="2550" max="2550" width="14.5546875" style="117" customWidth="1"/>
    <col min="2551" max="2551" width="13.5546875" style="117" customWidth="1"/>
    <col min="2552" max="2552" width="11.44140625" style="117"/>
    <col min="2553" max="2553" width="12.109375" style="117" bestFit="1" customWidth="1"/>
    <col min="2554" max="2556" width="11.44140625" style="117"/>
    <col min="2557" max="2557" width="13.88671875" style="117" customWidth="1"/>
    <col min="2558" max="2567" width="11.44140625" style="117"/>
    <col min="2568" max="2568" width="14.5546875" style="117" customWidth="1"/>
    <col min="2569" max="2796" width="11.44140625" style="117"/>
    <col min="2797" max="2797" width="17.5546875" style="117" customWidth="1"/>
    <col min="2798" max="2798" width="20.44140625" style="117" customWidth="1"/>
    <col min="2799" max="2799" width="15.5546875" style="117" customWidth="1"/>
    <col min="2800" max="2800" width="18.109375" style="117" customWidth="1"/>
    <col min="2801" max="2801" width="15.5546875" style="117" customWidth="1"/>
    <col min="2802" max="2802" width="15" style="117" customWidth="1"/>
    <col min="2803" max="2803" width="18.5546875" style="117" customWidth="1"/>
    <col min="2804" max="2804" width="16.44140625" style="117" customWidth="1"/>
    <col min="2805" max="2805" width="13.5546875" style="117" bestFit="1" customWidth="1"/>
    <col min="2806" max="2806" width="14.5546875" style="117" customWidth="1"/>
    <col min="2807" max="2807" width="13.5546875" style="117" customWidth="1"/>
    <col min="2808" max="2808" width="11.44140625" style="117"/>
    <col min="2809" max="2809" width="12.109375" style="117" bestFit="1" customWidth="1"/>
    <col min="2810" max="2812" width="11.44140625" style="117"/>
    <col min="2813" max="2813" width="13.88671875" style="117" customWidth="1"/>
    <col min="2814" max="2823" width="11.44140625" style="117"/>
    <col min="2824" max="2824" width="14.5546875" style="117" customWidth="1"/>
    <col min="2825" max="3052" width="11.44140625" style="117"/>
    <col min="3053" max="3053" width="17.5546875" style="117" customWidth="1"/>
    <col min="3054" max="3054" width="20.44140625" style="117" customWidth="1"/>
    <col min="3055" max="3055" width="15.5546875" style="117" customWidth="1"/>
    <col min="3056" max="3056" width="18.109375" style="117" customWidth="1"/>
    <col min="3057" max="3057" width="15.5546875" style="117" customWidth="1"/>
    <col min="3058" max="3058" width="15" style="117" customWidth="1"/>
    <col min="3059" max="3059" width="18.5546875" style="117" customWidth="1"/>
    <col min="3060" max="3060" width="16.44140625" style="117" customWidth="1"/>
    <col min="3061" max="3061" width="13.5546875" style="117" bestFit="1" customWidth="1"/>
    <col min="3062" max="3062" width="14.5546875" style="117" customWidth="1"/>
    <col min="3063" max="3063" width="13.5546875" style="117" customWidth="1"/>
    <col min="3064" max="3064" width="11.44140625" style="117"/>
    <col min="3065" max="3065" width="12.109375" style="117" bestFit="1" customWidth="1"/>
    <col min="3066" max="3068" width="11.44140625" style="117"/>
    <col min="3069" max="3069" width="13.88671875" style="117" customWidth="1"/>
    <col min="3070" max="3079" width="11.44140625" style="117"/>
    <col min="3080" max="3080" width="14.5546875" style="117" customWidth="1"/>
    <col min="3081" max="3308" width="11.44140625" style="117"/>
    <col min="3309" max="3309" width="17.5546875" style="117" customWidth="1"/>
    <col min="3310" max="3310" width="20.44140625" style="117" customWidth="1"/>
    <col min="3311" max="3311" width="15.5546875" style="117" customWidth="1"/>
    <col min="3312" max="3312" width="18.109375" style="117" customWidth="1"/>
    <col min="3313" max="3313" width="15.5546875" style="117" customWidth="1"/>
    <col min="3314" max="3314" width="15" style="117" customWidth="1"/>
    <col min="3315" max="3315" width="18.5546875" style="117" customWidth="1"/>
    <col min="3316" max="3316" width="16.44140625" style="117" customWidth="1"/>
    <col min="3317" max="3317" width="13.5546875" style="117" bestFit="1" customWidth="1"/>
    <col min="3318" max="3318" width="14.5546875" style="117" customWidth="1"/>
    <col min="3319" max="3319" width="13.5546875" style="117" customWidth="1"/>
    <col min="3320" max="3320" width="11.44140625" style="117"/>
    <col min="3321" max="3321" width="12.109375" style="117" bestFit="1" customWidth="1"/>
    <col min="3322" max="3324" width="11.44140625" style="117"/>
    <col min="3325" max="3325" width="13.88671875" style="117" customWidth="1"/>
    <col min="3326" max="3335" width="11.44140625" style="117"/>
    <col min="3336" max="3336" width="14.5546875" style="117" customWidth="1"/>
    <col min="3337" max="3564" width="11.44140625" style="117"/>
    <col min="3565" max="3565" width="17.5546875" style="117" customWidth="1"/>
    <col min="3566" max="3566" width="20.44140625" style="117" customWidth="1"/>
    <col min="3567" max="3567" width="15.5546875" style="117" customWidth="1"/>
    <col min="3568" max="3568" width="18.109375" style="117" customWidth="1"/>
    <col min="3569" max="3569" width="15.5546875" style="117" customWidth="1"/>
    <col min="3570" max="3570" width="15" style="117" customWidth="1"/>
    <col min="3571" max="3571" width="18.5546875" style="117" customWidth="1"/>
    <col min="3572" max="3572" width="16.44140625" style="117" customWidth="1"/>
    <col min="3573" max="3573" width="13.5546875" style="117" bestFit="1" customWidth="1"/>
    <col min="3574" max="3574" width="14.5546875" style="117" customWidth="1"/>
    <col min="3575" max="3575" width="13.5546875" style="117" customWidth="1"/>
    <col min="3576" max="3576" width="11.44140625" style="117"/>
    <col min="3577" max="3577" width="12.109375" style="117" bestFit="1" customWidth="1"/>
    <col min="3578" max="3580" width="11.44140625" style="117"/>
    <col min="3581" max="3581" width="13.88671875" style="117" customWidth="1"/>
    <col min="3582" max="3591" width="11.44140625" style="117"/>
    <col min="3592" max="3592" width="14.5546875" style="117" customWidth="1"/>
    <col min="3593" max="3820" width="11.44140625" style="117"/>
    <col min="3821" max="3821" width="17.5546875" style="117" customWidth="1"/>
    <col min="3822" max="3822" width="20.44140625" style="117" customWidth="1"/>
    <col min="3823" max="3823" width="15.5546875" style="117" customWidth="1"/>
    <col min="3824" max="3824" width="18.109375" style="117" customWidth="1"/>
    <col min="3825" max="3825" width="15.5546875" style="117" customWidth="1"/>
    <col min="3826" max="3826" width="15" style="117" customWidth="1"/>
    <col min="3827" max="3827" width="18.5546875" style="117" customWidth="1"/>
    <col min="3828" max="3828" width="16.44140625" style="117" customWidth="1"/>
    <col min="3829" max="3829" width="13.5546875" style="117" bestFit="1" customWidth="1"/>
    <col min="3830" max="3830" width="14.5546875" style="117" customWidth="1"/>
    <col min="3831" max="3831" width="13.5546875" style="117" customWidth="1"/>
    <col min="3832" max="3832" width="11.44140625" style="117"/>
    <col min="3833" max="3833" width="12.109375" style="117" bestFit="1" customWidth="1"/>
    <col min="3834" max="3836" width="11.44140625" style="117"/>
    <col min="3837" max="3837" width="13.88671875" style="117" customWidth="1"/>
    <col min="3838" max="3847" width="11.44140625" style="117"/>
    <col min="3848" max="3848" width="14.5546875" style="117" customWidth="1"/>
    <col min="3849" max="4076" width="11.44140625" style="117"/>
    <col min="4077" max="4077" width="17.5546875" style="117" customWidth="1"/>
    <col min="4078" max="4078" width="20.44140625" style="117" customWidth="1"/>
    <col min="4079" max="4079" width="15.5546875" style="117" customWidth="1"/>
    <col min="4080" max="4080" width="18.109375" style="117" customWidth="1"/>
    <col min="4081" max="4081" width="15.5546875" style="117" customWidth="1"/>
    <col min="4082" max="4082" width="15" style="117" customWidth="1"/>
    <col min="4083" max="4083" width="18.5546875" style="117" customWidth="1"/>
    <col min="4084" max="4084" width="16.44140625" style="117" customWidth="1"/>
    <col min="4085" max="4085" width="13.5546875" style="117" bestFit="1" customWidth="1"/>
    <col min="4086" max="4086" width="14.5546875" style="117" customWidth="1"/>
    <col min="4087" max="4087" width="13.5546875" style="117" customWidth="1"/>
    <col min="4088" max="4088" width="11.44140625" style="117"/>
    <col min="4089" max="4089" width="12.109375" style="117" bestFit="1" customWidth="1"/>
    <col min="4090" max="4092" width="11.44140625" style="117"/>
    <col min="4093" max="4093" width="13.88671875" style="117" customWidth="1"/>
    <col min="4094" max="4103" width="11.44140625" style="117"/>
    <col min="4104" max="4104" width="14.5546875" style="117" customWidth="1"/>
    <col min="4105" max="4332" width="11.44140625" style="117"/>
    <col min="4333" max="4333" width="17.5546875" style="117" customWidth="1"/>
    <col min="4334" max="4334" width="20.44140625" style="117" customWidth="1"/>
    <col min="4335" max="4335" width="15.5546875" style="117" customWidth="1"/>
    <col min="4336" max="4336" width="18.109375" style="117" customWidth="1"/>
    <col min="4337" max="4337" width="15.5546875" style="117" customWidth="1"/>
    <col min="4338" max="4338" width="15" style="117" customWidth="1"/>
    <col min="4339" max="4339" width="18.5546875" style="117" customWidth="1"/>
    <col min="4340" max="4340" width="16.44140625" style="117" customWidth="1"/>
    <col min="4341" max="4341" width="13.5546875" style="117" bestFit="1" customWidth="1"/>
    <col min="4342" max="4342" width="14.5546875" style="117" customWidth="1"/>
    <col min="4343" max="4343" width="13.5546875" style="117" customWidth="1"/>
    <col min="4344" max="4344" width="11.44140625" style="117"/>
    <col min="4345" max="4345" width="12.109375" style="117" bestFit="1" customWidth="1"/>
    <col min="4346" max="4348" width="11.44140625" style="117"/>
    <col min="4349" max="4349" width="13.88671875" style="117" customWidth="1"/>
    <col min="4350" max="4359" width="11.44140625" style="117"/>
    <col min="4360" max="4360" width="14.5546875" style="117" customWidth="1"/>
    <col min="4361" max="4588" width="11.44140625" style="117"/>
    <col min="4589" max="4589" width="17.5546875" style="117" customWidth="1"/>
    <col min="4590" max="4590" width="20.44140625" style="117" customWidth="1"/>
    <col min="4591" max="4591" width="15.5546875" style="117" customWidth="1"/>
    <col min="4592" max="4592" width="18.109375" style="117" customWidth="1"/>
    <col min="4593" max="4593" width="15.5546875" style="117" customWidth="1"/>
    <col min="4594" max="4594" width="15" style="117" customWidth="1"/>
    <col min="4595" max="4595" width="18.5546875" style="117" customWidth="1"/>
    <col min="4596" max="4596" width="16.44140625" style="117" customWidth="1"/>
    <col min="4597" max="4597" width="13.5546875" style="117" bestFit="1" customWidth="1"/>
    <col min="4598" max="4598" width="14.5546875" style="117" customWidth="1"/>
    <col min="4599" max="4599" width="13.5546875" style="117" customWidth="1"/>
    <col min="4600" max="4600" width="11.44140625" style="117"/>
    <col min="4601" max="4601" width="12.109375" style="117" bestFit="1" customWidth="1"/>
    <col min="4602" max="4604" width="11.44140625" style="117"/>
    <col min="4605" max="4605" width="13.88671875" style="117" customWidth="1"/>
    <col min="4606" max="4615" width="11.44140625" style="117"/>
    <col min="4616" max="4616" width="14.5546875" style="117" customWidth="1"/>
    <col min="4617" max="4844" width="11.44140625" style="117"/>
    <col min="4845" max="4845" width="17.5546875" style="117" customWidth="1"/>
    <col min="4846" max="4846" width="20.44140625" style="117" customWidth="1"/>
    <col min="4847" max="4847" width="15.5546875" style="117" customWidth="1"/>
    <col min="4848" max="4848" width="18.109375" style="117" customWidth="1"/>
    <col min="4849" max="4849" width="15.5546875" style="117" customWidth="1"/>
    <col min="4850" max="4850" width="15" style="117" customWidth="1"/>
    <col min="4851" max="4851" width="18.5546875" style="117" customWidth="1"/>
    <col min="4852" max="4852" width="16.44140625" style="117" customWidth="1"/>
    <col min="4853" max="4853" width="13.5546875" style="117" bestFit="1" customWidth="1"/>
    <col min="4854" max="4854" width="14.5546875" style="117" customWidth="1"/>
    <col min="4855" max="4855" width="13.5546875" style="117" customWidth="1"/>
    <col min="4856" max="4856" width="11.44140625" style="117"/>
    <col min="4857" max="4857" width="12.109375" style="117" bestFit="1" customWidth="1"/>
    <col min="4858" max="4860" width="11.44140625" style="117"/>
    <col min="4861" max="4861" width="13.88671875" style="117" customWidth="1"/>
    <col min="4862" max="4871" width="11.44140625" style="117"/>
    <col min="4872" max="4872" width="14.5546875" style="117" customWidth="1"/>
    <col min="4873" max="5100" width="11.44140625" style="117"/>
    <col min="5101" max="5101" width="17.5546875" style="117" customWidth="1"/>
    <col min="5102" max="5102" width="20.44140625" style="117" customWidth="1"/>
    <col min="5103" max="5103" width="15.5546875" style="117" customWidth="1"/>
    <col min="5104" max="5104" width="18.109375" style="117" customWidth="1"/>
    <col min="5105" max="5105" width="15.5546875" style="117" customWidth="1"/>
    <col min="5106" max="5106" width="15" style="117" customWidth="1"/>
    <col min="5107" max="5107" width="18.5546875" style="117" customWidth="1"/>
    <col min="5108" max="5108" width="16.44140625" style="117" customWidth="1"/>
    <col min="5109" max="5109" width="13.5546875" style="117" bestFit="1" customWidth="1"/>
    <col min="5110" max="5110" width="14.5546875" style="117" customWidth="1"/>
    <col min="5111" max="5111" width="13.5546875" style="117" customWidth="1"/>
    <col min="5112" max="5112" width="11.44140625" style="117"/>
    <col min="5113" max="5113" width="12.109375" style="117" bestFit="1" customWidth="1"/>
    <col min="5114" max="5116" width="11.44140625" style="117"/>
    <col min="5117" max="5117" width="13.88671875" style="117" customWidth="1"/>
    <col min="5118" max="5127" width="11.44140625" style="117"/>
    <col min="5128" max="5128" width="14.5546875" style="117" customWidth="1"/>
    <col min="5129" max="5356" width="11.44140625" style="117"/>
    <col min="5357" max="5357" width="17.5546875" style="117" customWidth="1"/>
    <col min="5358" max="5358" width="20.44140625" style="117" customWidth="1"/>
    <col min="5359" max="5359" width="15.5546875" style="117" customWidth="1"/>
    <col min="5360" max="5360" width="18.109375" style="117" customWidth="1"/>
    <col min="5361" max="5361" width="15.5546875" style="117" customWidth="1"/>
    <col min="5362" max="5362" width="15" style="117" customWidth="1"/>
    <col min="5363" max="5363" width="18.5546875" style="117" customWidth="1"/>
    <col min="5364" max="5364" width="16.44140625" style="117" customWidth="1"/>
    <col min="5365" max="5365" width="13.5546875" style="117" bestFit="1" customWidth="1"/>
    <col min="5366" max="5366" width="14.5546875" style="117" customWidth="1"/>
    <col min="5367" max="5367" width="13.5546875" style="117" customWidth="1"/>
    <col min="5368" max="5368" width="11.44140625" style="117"/>
    <col min="5369" max="5369" width="12.109375" style="117" bestFit="1" customWidth="1"/>
    <col min="5370" max="5372" width="11.44140625" style="117"/>
    <col min="5373" max="5373" width="13.88671875" style="117" customWidth="1"/>
    <col min="5374" max="5383" width="11.44140625" style="117"/>
    <col min="5384" max="5384" width="14.5546875" style="117" customWidth="1"/>
    <col min="5385" max="5612" width="11.44140625" style="117"/>
    <col min="5613" max="5613" width="17.5546875" style="117" customWidth="1"/>
    <col min="5614" max="5614" width="20.44140625" style="117" customWidth="1"/>
    <col min="5615" max="5615" width="15.5546875" style="117" customWidth="1"/>
    <col min="5616" max="5616" width="18.109375" style="117" customWidth="1"/>
    <col min="5617" max="5617" width="15.5546875" style="117" customWidth="1"/>
    <col min="5618" max="5618" width="15" style="117" customWidth="1"/>
    <col min="5619" max="5619" width="18.5546875" style="117" customWidth="1"/>
    <col min="5620" max="5620" width="16.44140625" style="117" customWidth="1"/>
    <col min="5621" max="5621" width="13.5546875" style="117" bestFit="1" customWidth="1"/>
    <col min="5622" max="5622" width="14.5546875" style="117" customWidth="1"/>
    <col min="5623" max="5623" width="13.5546875" style="117" customWidth="1"/>
    <col min="5624" max="5624" width="11.44140625" style="117"/>
    <col min="5625" max="5625" width="12.109375" style="117" bestFit="1" customWidth="1"/>
    <col min="5626" max="5628" width="11.44140625" style="117"/>
    <col min="5629" max="5629" width="13.88671875" style="117" customWidth="1"/>
    <col min="5630" max="5639" width="11.44140625" style="117"/>
    <col min="5640" max="5640" width="14.5546875" style="117" customWidth="1"/>
    <col min="5641" max="5868" width="11.44140625" style="117"/>
    <col min="5869" max="5869" width="17.5546875" style="117" customWidth="1"/>
    <col min="5870" max="5870" width="20.44140625" style="117" customWidth="1"/>
    <col min="5871" max="5871" width="15.5546875" style="117" customWidth="1"/>
    <col min="5872" max="5872" width="18.109375" style="117" customWidth="1"/>
    <col min="5873" max="5873" width="15.5546875" style="117" customWidth="1"/>
    <col min="5874" max="5874" width="15" style="117" customWidth="1"/>
    <col min="5875" max="5875" width="18.5546875" style="117" customWidth="1"/>
    <col min="5876" max="5876" width="16.44140625" style="117" customWidth="1"/>
    <col min="5877" max="5877" width="13.5546875" style="117" bestFit="1" customWidth="1"/>
    <col min="5878" max="5878" width="14.5546875" style="117" customWidth="1"/>
    <col min="5879" max="5879" width="13.5546875" style="117" customWidth="1"/>
    <col min="5880" max="5880" width="11.44140625" style="117"/>
    <col min="5881" max="5881" width="12.109375" style="117" bestFit="1" customWidth="1"/>
    <col min="5882" max="5884" width="11.44140625" style="117"/>
    <col min="5885" max="5885" width="13.88671875" style="117" customWidth="1"/>
    <col min="5886" max="5895" width="11.44140625" style="117"/>
    <col min="5896" max="5896" width="14.5546875" style="117" customWidth="1"/>
    <col min="5897" max="6124" width="11.44140625" style="117"/>
    <col min="6125" max="6125" width="17.5546875" style="117" customWidth="1"/>
    <col min="6126" max="6126" width="20.44140625" style="117" customWidth="1"/>
    <col min="6127" max="6127" width="15.5546875" style="117" customWidth="1"/>
    <col min="6128" max="6128" width="18.109375" style="117" customWidth="1"/>
    <col min="6129" max="6129" width="15.5546875" style="117" customWidth="1"/>
    <col min="6130" max="6130" width="15" style="117" customWidth="1"/>
    <col min="6131" max="6131" width="18.5546875" style="117" customWidth="1"/>
    <col min="6132" max="6132" width="16.44140625" style="117" customWidth="1"/>
    <col min="6133" max="6133" width="13.5546875" style="117" bestFit="1" customWidth="1"/>
    <col min="6134" max="6134" width="14.5546875" style="117" customWidth="1"/>
    <col min="6135" max="6135" width="13.5546875" style="117" customWidth="1"/>
    <col min="6136" max="6136" width="11.44140625" style="117"/>
    <col min="6137" max="6137" width="12.109375" style="117" bestFit="1" customWidth="1"/>
    <col min="6138" max="6140" width="11.44140625" style="117"/>
    <col min="6141" max="6141" width="13.88671875" style="117" customWidth="1"/>
    <col min="6142" max="6151" width="11.44140625" style="117"/>
    <col min="6152" max="6152" width="14.5546875" style="117" customWidth="1"/>
    <col min="6153" max="6380" width="11.44140625" style="117"/>
    <col min="6381" max="6381" width="17.5546875" style="117" customWidth="1"/>
    <col min="6382" max="6382" width="20.44140625" style="117" customWidth="1"/>
    <col min="6383" max="6383" width="15.5546875" style="117" customWidth="1"/>
    <col min="6384" max="6384" width="18.109375" style="117" customWidth="1"/>
    <col min="6385" max="6385" width="15.5546875" style="117" customWidth="1"/>
    <col min="6386" max="6386" width="15" style="117" customWidth="1"/>
    <col min="6387" max="6387" width="18.5546875" style="117" customWidth="1"/>
    <col min="6388" max="6388" width="16.44140625" style="117" customWidth="1"/>
    <col min="6389" max="6389" width="13.5546875" style="117" bestFit="1" customWidth="1"/>
    <col min="6390" max="6390" width="14.5546875" style="117" customWidth="1"/>
    <col min="6391" max="6391" width="13.5546875" style="117" customWidth="1"/>
    <col min="6392" max="6392" width="11.44140625" style="117"/>
    <col min="6393" max="6393" width="12.109375" style="117" bestFit="1" customWidth="1"/>
    <col min="6394" max="6396" width="11.44140625" style="117"/>
    <col min="6397" max="6397" width="13.88671875" style="117" customWidth="1"/>
    <col min="6398" max="6407" width="11.44140625" style="117"/>
    <col min="6408" max="6408" width="14.5546875" style="117" customWidth="1"/>
    <col min="6409" max="6636" width="11.44140625" style="117"/>
    <col min="6637" max="6637" width="17.5546875" style="117" customWidth="1"/>
    <col min="6638" max="6638" width="20.44140625" style="117" customWidth="1"/>
    <col min="6639" max="6639" width="15.5546875" style="117" customWidth="1"/>
    <col min="6640" max="6640" width="18.109375" style="117" customWidth="1"/>
    <col min="6641" max="6641" width="15.5546875" style="117" customWidth="1"/>
    <col min="6642" max="6642" width="15" style="117" customWidth="1"/>
    <col min="6643" max="6643" width="18.5546875" style="117" customWidth="1"/>
    <col min="6644" max="6644" width="16.44140625" style="117" customWidth="1"/>
    <col min="6645" max="6645" width="13.5546875" style="117" bestFit="1" customWidth="1"/>
    <col min="6646" max="6646" width="14.5546875" style="117" customWidth="1"/>
    <col min="6647" max="6647" width="13.5546875" style="117" customWidth="1"/>
    <col min="6648" max="6648" width="11.44140625" style="117"/>
    <col min="6649" max="6649" width="12.109375" style="117" bestFit="1" customWidth="1"/>
    <col min="6650" max="6652" width="11.44140625" style="117"/>
    <col min="6653" max="6653" width="13.88671875" style="117" customWidth="1"/>
    <col min="6654" max="6663" width="11.44140625" style="117"/>
    <col min="6664" max="6664" width="14.5546875" style="117" customWidth="1"/>
    <col min="6665" max="6892" width="11.44140625" style="117"/>
    <col min="6893" max="6893" width="17.5546875" style="117" customWidth="1"/>
    <col min="6894" max="6894" width="20.44140625" style="117" customWidth="1"/>
    <col min="6895" max="6895" width="15.5546875" style="117" customWidth="1"/>
    <col min="6896" max="6896" width="18.109375" style="117" customWidth="1"/>
    <col min="6897" max="6897" width="15.5546875" style="117" customWidth="1"/>
    <col min="6898" max="6898" width="15" style="117" customWidth="1"/>
    <col min="6899" max="6899" width="18.5546875" style="117" customWidth="1"/>
    <col min="6900" max="6900" width="16.44140625" style="117" customWidth="1"/>
    <col min="6901" max="6901" width="13.5546875" style="117" bestFit="1" customWidth="1"/>
    <col min="6902" max="6902" width="14.5546875" style="117" customWidth="1"/>
    <col min="6903" max="6903" width="13.5546875" style="117" customWidth="1"/>
    <col min="6904" max="6904" width="11.44140625" style="117"/>
    <col min="6905" max="6905" width="12.109375" style="117" bestFit="1" customWidth="1"/>
    <col min="6906" max="6908" width="11.44140625" style="117"/>
    <col min="6909" max="6909" width="13.88671875" style="117" customWidth="1"/>
    <col min="6910" max="6919" width="11.44140625" style="117"/>
    <col min="6920" max="6920" width="14.5546875" style="117" customWidth="1"/>
    <col min="6921" max="7148" width="11.44140625" style="117"/>
    <col min="7149" max="7149" width="17.5546875" style="117" customWidth="1"/>
    <col min="7150" max="7150" width="20.44140625" style="117" customWidth="1"/>
    <col min="7151" max="7151" width="15.5546875" style="117" customWidth="1"/>
    <col min="7152" max="7152" width="18.109375" style="117" customWidth="1"/>
    <col min="7153" max="7153" width="15.5546875" style="117" customWidth="1"/>
    <col min="7154" max="7154" width="15" style="117" customWidth="1"/>
    <col min="7155" max="7155" width="18.5546875" style="117" customWidth="1"/>
    <col min="7156" max="7156" width="16.44140625" style="117" customWidth="1"/>
    <col min="7157" max="7157" width="13.5546875" style="117" bestFit="1" customWidth="1"/>
    <col min="7158" max="7158" width="14.5546875" style="117" customWidth="1"/>
    <col min="7159" max="7159" width="13.5546875" style="117" customWidth="1"/>
    <col min="7160" max="7160" width="11.44140625" style="117"/>
    <col min="7161" max="7161" width="12.109375" style="117" bestFit="1" customWidth="1"/>
    <col min="7162" max="7164" width="11.44140625" style="117"/>
    <col min="7165" max="7165" width="13.88671875" style="117" customWidth="1"/>
    <col min="7166" max="7175" width="11.44140625" style="117"/>
    <col min="7176" max="7176" width="14.5546875" style="117" customWidth="1"/>
    <col min="7177" max="7404" width="11.44140625" style="117"/>
    <col min="7405" max="7405" width="17.5546875" style="117" customWidth="1"/>
    <col min="7406" max="7406" width="20.44140625" style="117" customWidth="1"/>
    <col min="7407" max="7407" width="15.5546875" style="117" customWidth="1"/>
    <col min="7408" max="7408" width="18.109375" style="117" customWidth="1"/>
    <col min="7409" max="7409" width="15.5546875" style="117" customWidth="1"/>
    <col min="7410" max="7410" width="15" style="117" customWidth="1"/>
    <col min="7411" max="7411" width="18.5546875" style="117" customWidth="1"/>
    <col min="7412" max="7412" width="16.44140625" style="117" customWidth="1"/>
    <col min="7413" max="7413" width="13.5546875" style="117" bestFit="1" customWidth="1"/>
    <col min="7414" max="7414" width="14.5546875" style="117" customWidth="1"/>
    <col min="7415" max="7415" width="13.5546875" style="117" customWidth="1"/>
    <col min="7416" max="7416" width="11.44140625" style="117"/>
    <col min="7417" max="7417" width="12.109375" style="117" bestFit="1" customWidth="1"/>
    <col min="7418" max="7420" width="11.44140625" style="117"/>
    <col min="7421" max="7421" width="13.88671875" style="117" customWidth="1"/>
    <col min="7422" max="7431" width="11.44140625" style="117"/>
    <col min="7432" max="7432" width="14.5546875" style="117" customWidth="1"/>
    <col min="7433" max="7660" width="11.44140625" style="117"/>
    <col min="7661" max="7661" width="17.5546875" style="117" customWidth="1"/>
    <col min="7662" max="7662" width="20.44140625" style="117" customWidth="1"/>
    <col min="7663" max="7663" width="15.5546875" style="117" customWidth="1"/>
    <col min="7664" max="7664" width="18.109375" style="117" customWidth="1"/>
    <col min="7665" max="7665" width="15.5546875" style="117" customWidth="1"/>
    <col min="7666" max="7666" width="15" style="117" customWidth="1"/>
    <col min="7667" max="7667" width="18.5546875" style="117" customWidth="1"/>
    <col min="7668" max="7668" width="16.44140625" style="117" customWidth="1"/>
    <col min="7669" max="7669" width="13.5546875" style="117" bestFit="1" customWidth="1"/>
    <col min="7670" max="7670" width="14.5546875" style="117" customWidth="1"/>
    <col min="7671" max="7671" width="13.5546875" style="117" customWidth="1"/>
    <col min="7672" max="7672" width="11.44140625" style="117"/>
    <col min="7673" max="7673" width="12.109375" style="117" bestFit="1" customWidth="1"/>
    <col min="7674" max="7676" width="11.44140625" style="117"/>
    <col min="7677" max="7677" width="13.88671875" style="117" customWidth="1"/>
    <col min="7678" max="7687" width="11.44140625" style="117"/>
    <col min="7688" max="7688" width="14.5546875" style="117" customWidth="1"/>
    <col min="7689" max="7916" width="11.44140625" style="117"/>
    <col min="7917" max="7917" width="17.5546875" style="117" customWidth="1"/>
    <col min="7918" max="7918" width="20.44140625" style="117" customWidth="1"/>
    <col min="7919" max="7919" width="15.5546875" style="117" customWidth="1"/>
    <col min="7920" max="7920" width="18.109375" style="117" customWidth="1"/>
    <col min="7921" max="7921" width="15.5546875" style="117" customWidth="1"/>
    <col min="7922" max="7922" width="15" style="117" customWidth="1"/>
    <col min="7923" max="7923" width="18.5546875" style="117" customWidth="1"/>
    <col min="7924" max="7924" width="16.44140625" style="117" customWidth="1"/>
    <col min="7925" max="7925" width="13.5546875" style="117" bestFit="1" customWidth="1"/>
    <col min="7926" max="7926" width="14.5546875" style="117" customWidth="1"/>
    <col min="7927" max="7927" width="13.5546875" style="117" customWidth="1"/>
    <col min="7928" max="7928" width="11.44140625" style="117"/>
    <col min="7929" max="7929" width="12.109375" style="117" bestFit="1" customWidth="1"/>
    <col min="7930" max="7932" width="11.44140625" style="117"/>
    <col min="7933" max="7933" width="13.88671875" style="117" customWidth="1"/>
    <col min="7934" max="7943" width="11.44140625" style="117"/>
    <col min="7944" max="7944" width="14.5546875" style="117" customWidth="1"/>
    <col min="7945" max="8172" width="11.44140625" style="117"/>
    <col min="8173" max="8173" width="17.5546875" style="117" customWidth="1"/>
    <col min="8174" max="8174" width="20.44140625" style="117" customWidth="1"/>
    <col min="8175" max="8175" width="15.5546875" style="117" customWidth="1"/>
    <col min="8176" max="8176" width="18.109375" style="117" customWidth="1"/>
    <col min="8177" max="8177" width="15.5546875" style="117" customWidth="1"/>
    <col min="8178" max="8178" width="15" style="117" customWidth="1"/>
    <col min="8179" max="8179" width="18.5546875" style="117" customWidth="1"/>
    <col min="8180" max="8180" width="16.44140625" style="117" customWidth="1"/>
    <col min="8181" max="8181" width="13.5546875" style="117" bestFit="1" customWidth="1"/>
    <col min="8182" max="8182" width="14.5546875" style="117" customWidth="1"/>
    <col min="8183" max="8183" width="13.5546875" style="117" customWidth="1"/>
    <col min="8184" max="8184" width="11.44140625" style="117"/>
    <col min="8185" max="8185" width="12.109375" style="117" bestFit="1" customWidth="1"/>
    <col min="8186" max="8188" width="11.44140625" style="117"/>
    <col min="8189" max="8189" width="13.88671875" style="117" customWidth="1"/>
    <col min="8190" max="8199" width="11.44140625" style="117"/>
    <col min="8200" max="8200" width="14.5546875" style="117" customWidth="1"/>
    <col min="8201" max="8428" width="11.44140625" style="117"/>
    <col min="8429" max="8429" width="17.5546875" style="117" customWidth="1"/>
    <col min="8430" max="8430" width="20.44140625" style="117" customWidth="1"/>
    <col min="8431" max="8431" width="15.5546875" style="117" customWidth="1"/>
    <col min="8432" max="8432" width="18.109375" style="117" customWidth="1"/>
    <col min="8433" max="8433" width="15.5546875" style="117" customWidth="1"/>
    <col min="8434" max="8434" width="15" style="117" customWidth="1"/>
    <col min="8435" max="8435" width="18.5546875" style="117" customWidth="1"/>
    <col min="8436" max="8436" width="16.44140625" style="117" customWidth="1"/>
    <col min="8437" max="8437" width="13.5546875" style="117" bestFit="1" customWidth="1"/>
    <col min="8438" max="8438" width="14.5546875" style="117" customWidth="1"/>
    <col min="8439" max="8439" width="13.5546875" style="117" customWidth="1"/>
    <col min="8440" max="8440" width="11.44140625" style="117"/>
    <col min="8441" max="8441" width="12.109375" style="117" bestFit="1" customWidth="1"/>
    <col min="8442" max="8444" width="11.44140625" style="117"/>
    <col min="8445" max="8445" width="13.88671875" style="117" customWidth="1"/>
    <col min="8446" max="8455" width="11.44140625" style="117"/>
    <col min="8456" max="8456" width="14.5546875" style="117" customWidth="1"/>
    <col min="8457" max="8684" width="11.44140625" style="117"/>
    <col min="8685" max="8685" width="17.5546875" style="117" customWidth="1"/>
    <col min="8686" max="8686" width="20.44140625" style="117" customWidth="1"/>
    <col min="8687" max="8687" width="15.5546875" style="117" customWidth="1"/>
    <col min="8688" max="8688" width="18.109375" style="117" customWidth="1"/>
    <col min="8689" max="8689" width="15.5546875" style="117" customWidth="1"/>
    <col min="8690" max="8690" width="15" style="117" customWidth="1"/>
    <col min="8691" max="8691" width="18.5546875" style="117" customWidth="1"/>
    <col min="8692" max="8692" width="16.44140625" style="117" customWidth="1"/>
    <col min="8693" max="8693" width="13.5546875" style="117" bestFit="1" customWidth="1"/>
    <col min="8694" max="8694" width="14.5546875" style="117" customWidth="1"/>
    <col min="8695" max="8695" width="13.5546875" style="117" customWidth="1"/>
    <col min="8696" max="8696" width="11.44140625" style="117"/>
    <col min="8697" max="8697" width="12.109375" style="117" bestFit="1" customWidth="1"/>
    <col min="8698" max="8700" width="11.44140625" style="117"/>
    <col min="8701" max="8701" width="13.88671875" style="117" customWidth="1"/>
    <col min="8702" max="8711" width="11.44140625" style="117"/>
    <col min="8712" max="8712" width="14.5546875" style="117" customWidth="1"/>
    <col min="8713" max="8940" width="11.44140625" style="117"/>
    <col min="8941" max="8941" width="17.5546875" style="117" customWidth="1"/>
    <col min="8942" max="8942" width="20.44140625" style="117" customWidth="1"/>
    <col min="8943" max="8943" width="15.5546875" style="117" customWidth="1"/>
    <col min="8944" max="8944" width="18.109375" style="117" customWidth="1"/>
    <col min="8945" max="8945" width="15.5546875" style="117" customWidth="1"/>
    <col min="8946" max="8946" width="15" style="117" customWidth="1"/>
    <col min="8947" max="8947" width="18.5546875" style="117" customWidth="1"/>
    <col min="8948" max="8948" width="16.44140625" style="117" customWidth="1"/>
    <col min="8949" max="8949" width="13.5546875" style="117" bestFit="1" customWidth="1"/>
    <col min="8950" max="8950" width="14.5546875" style="117" customWidth="1"/>
    <col min="8951" max="8951" width="13.5546875" style="117" customWidth="1"/>
    <col min="8952" max="8952" width="11.44140625" style="117"/>
    <col min="8953" max="8953" width="12.109375" style="117" bestFit="1" customWidth="1"/>
    <col min="8954" max="8956" width="11.44140625" style="117"/>
    <col min="8957" max="8957" width="13.88671875" style="117" customWidth="1"/>
    <col min="8958" max="8967" width="11.44140625" style="117"/>
    <col min="8968" max="8968" width="14.5546875" style="117" customWidth="1"/>
    <col min="8969" max="9196" width="11.44140625" style="117"/>
    <col min="9197" max="9197" width="17.5546875" style="117" customWidth="1"/>
    <col min="9198" max="9198" width="20.44140625" style="117" customWidth="1"/>
    <col min="9199" max="9199" width="15.5546875" style="117" customWidth="1"/>
    <col min="9200" max="9200" width="18.109375" style="117" customWidth="1"/>
    <col min="9201" max="9201" width="15.5546875" style="117" customWidth="1"/>
    <col min="9202" max="9202" width="15" style="117" customWidth="1"/>
    <col min="9203" max="9203" width="18.5546875" style="117" customWidth="1"/>
    <col min="9204" max="9204" width="16.44140625" style="117" customWidth="1"/>
    <col min="9205" max="9205" width="13.5546875" style="117" bestFit="1" customWidth="1"/>
    <col min="9206" max="9206" width="14.5546875" style="117" customWidth="1"/>
    <col min="9207" max="9207" width="13.5546875" style="117" customWidth="1"/>
    <col min="9208" max="9208" width="11.44140625" style="117"/>
    <col min="9209" max="9209" width="12.109375" style="117" bestFit="1" customWidth="1"/>
    <col min="9210" max="9212" width="11.44140625" style="117"/>
    <col min="9213" max="9213" width="13.88671875" style="117" customWidth="1"/>
    <col min="9214" max="9223" width="11.44140625" style="117"/>
    <col min="9224" max="9224" width="14.5546875" style="117" customWidth="1"/>
    <col min="9225" max="9452" width="11.44140625" style="117"/>
    <col min="9453" max="9453" width="17.5546875" style="117" customWidth="1"/>
    <col min="9454" max="9454" width="20.44140625" style="117" customWidth="1"/>
    <col min="9455" max="9455" width="15.5546875" style="117" customWidth="1"/>
    <col min="9456" max="9456" width="18.109375" style="117" customWidth="1"/>
    <col min="9457" max="9457" width="15.5546875" style="117" customWidth="1"/>
    <col min="9458" max="9458" width="15" style="117" customWidth="1"/>
    <col min="9459" max="9459" width="18.5546875" style="117" customWidth="1"/>
    <col min="9460" max="9460" width="16.44140625" style="117" customWidth="1"/>
    <col min="9461" max="9461" width="13.5546875" style="117" bestFit="1" customWidth="1"/>
    <col min="9462" max="9462" width="14.5546875" style="117" customWidth="1"/>
    <col min="9463" max="9463" width="13.5546875" style="117" customWidth="1"/>
    <col min="9464" max="9464" width="11.44140625" style="117"/>
    <col min="9465" max="9465" width="12.109375" style="117" bestFit="1" customWidth="1"/>
    <col min="9466" max="9468" width="11.44140625" style="117"/>
    <col min="9469" max="9469" width="13.88671875" style="117" customWidth="1"/>
    <col min="9470" max="9479" width="11.44140625" style="117"/>
    <col min="9480" max="9480" width="14.5546875" style="117" customWidth="1"/>
    <col min="9481" max="9708" width="11.44140625" style="117"/>
    <col min="9709" max="9709" width="17.5546875" style="117" customWidth="1"/>
    <col min="9710" max="9710" width="20.44140625" style="117" customWidth="1"/>
    <col min="9711" max="9711" width="15.5546875" style="117" customWidth="1"/>
    <col min="9712" max="9712" width="18.109375" style="117" customWidth="1"/>
    <col min="9713" max="9713" width="15.5546875" style="117" customWidth="1"/>
    <col min="9714" max="9714" width="15" style="117" customWidth="1"/>
    <col min="9715" max="9715" width="18.5546875" style="117" customWidth="1"/>
    <col min="9716" max="9716" width="16.44140625" style="117" customWidth="1"/>
    <col min="9717" max="9717" width="13.5546875" style="117" bestFit="1" customWidth="1"/>
    <col min="9718" max="9718" width="14.5546875" style="117" customWidth="1"/>
    <col min="9719" max="9719" width="13.5546875" style="117" customWidth="1"/>
    <col min="9720" max="9720" width="11.44140625" style="117"/>
    <col min="9721" max="9721" width="12.109375" style="117" bestFit="1" customWidth="1"/>
    <col min="9722" max="9724" width="11.44140625" style="117"/>
    <col min="9725" max="9725" width="13.88671875" style="117" customWidth="1"/>
    <col min="9726" max="9735" width="11.44140625" style="117"/>
    <col min="9736" max="9736" width="14.5546875" style="117" customWidth="1"/>
    <col min="9737" max="9964" width="11.44140625" style="117"/>
    <col min="9965" max="9965" width="17.5546875" style="117" customWidth="1"/>
    <col min="9966" max="9966" width="20.44140625" style="117" customWidth="1"/>
    <col min="9967" max="9967" width="15.5546875" style="117" customWidth="1"/>
    <col min="9968" max="9968" width="18.109375" style="117" customWidth="1"/>
    <col min="9969" max="9969" width="15.5546875" style="117" customWidth="1"/>
    <col min="9970" max="9970" width="15" style="117" customWidth="1"/>
    <col min="9971" max="9971" width="18.5546875" style="117" customWidth="1"/>
    <col min="9972" max="9972" width="16.44140625" style="117" customWidth="1"/>
    <col min="9973" max="9973" width="13.5546875" style="117" bestFit="1" customWidth="1"/>
    <col min="9974" max="9974" width="14.5546875" style="117" customWidth="1"/>
    <col min="9975" max="9975" width="13.5546875" style="117" customWidth="1"/>
    <col min="9976" max="9976" width="11.44140625" style="117"/>
    <col min="9977" max="9977" width="12.109375" style="117" bestFit="1" customWidth="1"/>
    <col min="9978" max="9980" width="11.44140625" style="117"/>
    <col min="9981" max="9981" width="13.88671875" style="117" customWidth="1"/>
    <col min="9982" max="9991" width="11.44140625" style="117"/>
    <col min="9992" max="9992" width="14.5546875" style="117" customWidth="1"/>
    <col min="9993" max="10220" width="11.44140625" style="117"/>
    <col min="10221" max="10221" width="17.5546875" style="117" customWidth="1"/>
    <col min="10222" max="10222" width="20.44140625" style="117" customWidth="1"/>
    <col min="10223" max="10223" width="15.5546875" style="117" customWidth="1"/>
    <col min="10224" max="10224" width="18.109375" style="117" customWidth="1"/>
    <col min="10225" max="10225" width="15.5546875" style="117" customWidth="1"/>
    <col min="10226" max="10226" width="15" style="117" customWidth="1"/>
    <col min="10227" max="10227" width="18.5546875" style="117" customWidth="1"/>
    <col min="10228" max="10228" width="16.44140625" style="117" customWidth="1"/>
    <col min="10229" max="10229" width="13.5546875" style="117" bestFit="1" customWidth="1"/>
    <col min="10230" max="10230" width="14.5546875" style="117" customWidth="1"/>
    <col min="10231" max="10231" width="13.5546875" style="117" customWidth="1"/>
    <col min="10232" max="10232" width="11.44140625" style="117"/>
    <col min="10233" max="10233" width="12.109375" style="117" bestFit="1" customWidth="1"/>
    <col min="10234" max="10236" width="11.44140625" style="117"/>
    <col min="10237" max="10237" width="13.88671875" style="117" customWidth="1"/>
    <col min="10238" max="10247" width="11.44140625" style="117"/>
    <col min="10248" max="10248" width="14.5546875" style="117" customWidth="1"/>
    <col min="10249" max="10476" width="11.44140625" style="117"/>
    <col min="10477" max="10477" width="17.5546875" style="117" customWidth="1"/>
    <col min="10478" max="10478" width="20.44140625" style="117" customWidth="1"/>
    <col min="10479" max="10479" width="15.5546875" style="117" customWidth="1"/>
    <col min="10480" max="10480" width="18.109375" style="117" customWidth="1"/>
    <col min="10481" max="10481" width="15.5546875" style="117" customWidth="1"/>
    <col min="10482" max="10482" width="15" style="117" customWidth="1"/>
    <col min="10483" max="10483" width="18.5546875" style="117" customWidth="1"/>
    <col min="10484" max="10484" width="16.44140625" style="117" customWidth="1"/>
    <col min="10485" max="10485" width="13.5546875" style="117" bestFit="1" customWidth="1"/>
    <col min="10486" max="10486" width="14.5546875" style="117" customWidth="1"/>
    <col min="10487" max="10487" width="13.5546875" style="117" customWidth="1"/>
    <col min="10488" max="10488" width="11.44140625" style="117"/>
    <col min="10489" max="10489" width="12.109375" style="117" bestFit="1" customWidth="1"/>
    <col min="10490" max="10492" width="11.44140625" style="117"/>
    <col min="10493" max="10493" width="13.88671875" style="117" customWidth="1"/>
    <col min="10494" max="10503" width="11.44140625" style="117"/>
    <col min="10504" max="10504" width="14.5546875" style="117" customWidth="1"/>
    <col min="10505" max="10732" width="11.44140625" style="117"/>
    <col min="10733" max="10733" width="17.5546875" style="117" customWidth="1"/>
    <col min="10734" max="10734" width="20.44140625" style="117" customWidth="1"/>
    <col min="10735" max="10735" width="15.5546875" style="117" customWidth="1"/>
    <col min="10736" max="10736" width="18.109375" style="117" customWidth="1"/>
    <col min="10737" max="10737" width="15.5546875" style="117" customWidth="1"/>
    <col min="10738" max="10738" width="15" style="117" customWidth="1"/>
    <col min="10739" max="10739" width="18.5546875" style="117" customWidth="1"/>
    <col min="10740" max="10740" width="16.44140625" style="117" customWidth="1"/>
    <col min="10741" max="10741" width="13.5546875" style="117" bestFit="1" customWidth="1"/>
    <col min="10742" max="10742" width="14.5546875" style="117" customWidth="1"/>
    <col min="10743" max="10743" width="13.5546875" style="117" customWidth="1"/>
    <col min="10744" max="10744" width="11.44140625" style="117"/>
    <col min="10745" max="10745" width="12.109375" style="117" bestFit="1" customWidth="1"/>
    <col min="10746" max="10748" width="11.44140625" style="117"/>
    <col min="10749" max="10749" width="13.88671875" style="117" customWidth="1"/>
    <col min="10750" max="10759" width="11.44140625" style="117"/>
    <col min="10760" max="10760" width="14.5546875" style="117" customWidth="1"/>
    <col min="10761" max="10988" width="11.44140625" style="117"/>
    <col min="10989" max="10989" width="17.5546875" style="117" customWidth="1"/>
    <col min="10990" max="10990" width="20.44140625" style="117" customWidth="1"/>
    <col min="10991" max="10991" width="15.5546875" style="117" customWidth="1"/>
    <col min="10992" max="10992" width="18.109375" style="117" customWidth="1"/>
    <col min="10993" max="10993" width="15.5546875" style="117" customWidth="1"/>
    <col min="10994" max="10994" width="15" style="117" customWidth="1"/>
    <col min="10995" max="10995" width="18.5546875" style="117" customWidth="1"/>
    <col min="10996" max="10996" width="16.44140625" style="117" customWidth="1"/>
    <col min="10997" max="10997" width="13.5546875" style="117" bestFit="1" customWidth="1"/>
    <col min="10998" max="10998" width="14.5546875" style="117" customWidth="1"/>
    <col min="10999" max="10999" width="13.5546875" style="117" customWidth="1"/>
    <col min="11000" max="11000" width="11.44140625" style="117"/>
    <col min="11001" max="11001" width="12.109375" style="117" bestFit="1" customWidth="1"/>
    <col min="11002" max="11004" width="11.44140625" style="117"/>
    <col min="11005" max="11005" width="13.88671875" style="117" customWidth="1"/>
    <col min="11006" max="11015" width="11.44140625" style="117"/>
    <col min="11016" max="11016" width="14.5546875" style="117" customWidth="1"/>
    <col min="11017" max="11244" width="11.44140625" style="117"/>
    <col min="11245" max="11245" width="17.5546875" style="117" customWidth="1"/>
    <col min="11246" max="11246" width="20.44140625" style="117" customWidth="1"/>
    <col min="11247" max="11247" width="15.5546875" style="117" customWidth="1"/>
    <col min="11248" max="11248" width="18.109375" style="117" customWidth="1"/>
    <col min="11249" max="11249" width="15.5546875" style="117" customWidth="1"/>
    <col min="11250" max="11250" width="15" style="117" customWidth="1"/>
    <col min="11251" max="11251" width="18.5546875" style="117" customWidth="1"/>
    <col min="11252" max="11252" width="16.44140625" style="117" customWidth="1"/>
    <col min="11253" max="11253" width="13.5546875" style="117" bestFit="1" customWidth="1"/>
    <col min="11254" max="11254" width="14.5546875" style="117" customWidth="1"/>
    <col min="11255" max="11255" width="13.5546875" style="117" customWidth="1"/>
    <col min="11256" max="11256" width="11.44140625" style="117"/>
    <col min="11257" max="11257" width="12.109375" style="117" bestFit="1" customWidth="1"/>
    <col min="11258" max="11260" width="11.44140625" style="117"/>
    <col min="11261" max="11261" width="13.88671875" style="117" customWidth="1"/>
    <col min="11262" max="11271" width="11.44140625" style="117"/>
    <col min="11272" max="11272" width="14.5546875" style="117" customWidth="1"/>
    <col min="11273" max="11500" width="11.44140625" style="117"/>
    <col min="11501" max="11501" width="17.5546875" style="117" customWidth="1"/>
    <col min="11502" max="11502" width="20.44140625" style="117" customWidth="1"/>
    <col min="11503" max="11503" width="15.5546875" style="117" customWidth="1"/>
    <col min="11504" max="11504" width="18.109375" style="117" customWidth="1"/>
    <col min="11505" max="11505" width="15.5546875" style="117" customWidth="1"/>
    <col min="11506" max="11506" width="15" style="117" customWidth="1"/>
    <col min="11507" max="11507" width="18.5546875" style="117" customWidth="1"/>
    <col min="11508" max="11508" width="16.44140625" style="117" customWidth="1"/>
    <col min="11509" max="11509" width="13.5546875" style="117" bestFit="1" customWidth="1"/>
    <col min="11510" max="11510" width="14.5546875" style="117" customWidth="1"/>
    <col min="11511" max="11511" width="13.5546875" style="117" customWidth="1"/>
    <col min="11512" max="11512" width="11.44140625" style="117"/>
    <col min="11513" max="11513" width="12.109375" style="117" bestFit="1" customWidth="1"/>
    <col min="11514" max="11516" width="11.44140625" style="117"/>
    <col min="11517" max="11517" width="13.88671875" style="117" customWidth="1"/>
    <col min="11518" max="11527" width="11.44140625" style="117"/>
    <col min="11528" max="11528" width="14.5546875" style="117" customWidth="1"/>
    <col min="11529" max="11756" width="11.44140625" style="117"/>
    <col min="11757" max="11757" width="17.5546875" style="117" customWidth="1"/>
    <col min="11758" max="11758" width="20.44140625" style="117" customWidth="1"/>
    <col min="11759" max="11759" width="15.5546875" style="117" customWidth="1"/>
    <col min="11760" max="11760" width="18.109375" style="117" customWidth="1"/>
    <col min="11761" max="11761" width="15.5546875" style="117" customWidth="1"/>
    <col min="11762" max="11762" width="15" style="117" customWidth="1"/>
    <col min="11763" max="11763" width="18.5546875" style="117" customWidth="1"/>
    <col min="11764" max="11764" width="16.44140625" style="117" customWidth="1"/>
    <col min="11765" max="11765" width="13.5546875" style="117" bestFit="1" customWidth="1"/>
    <col min="11766" max="11766" width="14.5546875" style="117" customWidth="1"/>
    <col min="11767" max="11767" width="13.5546875" style="117" customWidth="1"/>
    <col min="11768" max="11768" width="11.44140625" style="117"/>
    <col min="11769" max="11769" width="12.109375" style="117" bestFit="1" customWidth="1"/>
    <col min="11770" max="11772" width="11.44140625" style="117"/>
    <col min="11773" max="11773" width="13.88671875" style="117" customWidth="1"/>
    <col min="11774" max="11783" width="11.44140625" style="117"/>
    <col min="11784" max="11784" width="14.5546875" style="117" customWidth="1"/>
    <col min="11785" max="12012" width="11.44140625" style="117"/>
    <col min="12013" max="12013" width="17.5546875" style="117" customWidth="1"/>
    <col min="12014" max="12014" width="20.44140625" style="117" customWidth="1"/>
    <col min="12015" max="12015" width="15.5546875" style="117" customWidth="1"/>
    <col min="12016" max="12016" width="18.109375" style="117" customWidth="1"/>
    <col min="12017" max="12017" width="15.5546875" style="117" customWidth="1"/>
    <col min="12018" max="12018" width="15" style="117" customWidth="1"/>
    <col min="12019" max="12019" width="18.5546875" style="117" customWidth="1"/>
    <col min="12020" max="12020" width="16.44140625" style="117" customWidth="1"/>
    <col min="12021" max="12021" width="13.5546875" style="117" bestFit="1" customWidth="1"/>
    <col min="12022" max="12022" width="14.5546875" style="117" customWidth="1"/>
    <col min="12023" max="12023" width="13.5546875" style="117" customWidth="1"/>
    <col min="12024" max="12024" width="11.44140625" style="117"/>
    <col min="12025" max="12025" width="12.109375" style="117" bestFit="1" customWidth="1"/>
    <col min="12026" max="12028" width="11.44140625" style="117"/>
    <col min="12029" max="12029" width="13.88671875" style="117" customWidth="1"/>
    <col min="12030" max="12039" width="11.44140625" style="117"/>
    <col min="12040" max="12040" width="14.5546875" style="117" customWidth="1"/>
    <col min="12041" max="12268" width="11.44140625" style="117"/>
    <col min="12269" max="12269" width="17.5546875" style="117" customWidth="1"/>
    <col min="12270" max="12270" width="20.44140625" style="117" customWidth="1"/>
    <col min="12271" max="12271" width="15.5546875" style="117" customWidth="1"/>
    <col min="12272" max="12272" width="18.109375" style="117" customWidth="1"/>
    <col min="12273" max="12273" width="15.5546875" style="117" customWidth="1"/>
    <col min="12274" max="12274" width="15" style="117" customWidth="1"/>
    <col min="12275" max="12275" width="18.5546875" style="117" customWidth="1"/>
    <col min="12276" max="12276" width="16.44140625" style="117" customWidth="1"/>
    <col min="12277" max="12277" width="13.5546875" style="117" bestFit="1" customWidth="1"/>
    <col min="12278" max="12278" width="14.5546875" style="117" customWidth="1"/>
    <col min="12279" max="12279" width="13.5546875" style="117" customWidth="1"/>
    <col min="12280" max="12280" width="11.44140625" style="117"/>
    <col min="12281" max="12281" width="12.109375" style="117" bestFit="1" customWidth="1"/>
    <col min="12282" max="12284" width="11.44140625" style="117"/>
    <col min="12285" max="12285" width="13.88671875" style="117" customWidth="1"/>
    <col min="12286" max="12295" width="11.44140625" style="117"/>
    <col min="12296" max="12296" width="14.5546875" style="117" customWidth="1"/>
    <col min="12297" max="12524" width="11.44140625" style="117"/>
    <col min="12525" max="12525" width="17.5546875" style="117" customWidth="1"/>
    <col min="12526" max="12526" width="20.44140625" style="117" customWidth="1"/>
    <col min="12527" max="12527" width="15.5546875" style="117" customWidth="1"/>
    <col min="12528" max="12528" width="18.109375" style="117" customWidth="1"/>
    <col min="12529" max="12529" width="15.5546875" style="117" customWidth="1"/>
    <col min="12530" max="12530" width="15" style="117" customWidth="1"/>
    <col min="12531" max="12531" width="18.5546875" style="117" customWidth="1"/>
    <col min="12532" max="12532" width="16.44140625" style="117" customWidth="1"/>
    <col min="12533" max="12533" width="13.5546875" style="117" bestFit="1" customWidth="1"/>
    <col min="12534" max="12534" width="14.5546875" style="117" customWidth="1"/>
    <col min="12535" max="12535" width="13.5546875" style="117" customWidth="1"/>
    <col min="12536" max="12536" width="11.44140625" style="117"/>
    <col min="12537" max="12537" width="12.109375" style="117" bestFit="1" customWidth="1"/>
    <col min="12538" max="12540" width="11.44140625" style="117"/>
    <col min="12541" max="12541" width="13.88671875" style="117" customWidth="1"/>
    <col min="12542" max="12551" width="11.44140625" style="117"/>
    <col min="12552" max="12552" width="14.5546875" style="117" customWidth="1"/>
    <col min="12553" max="12780" width="11.44140625" style="117"/>
    <col min="12781" max="12781" width="17.5546875" style="117" customWidth="1"/>
    <col min="12782" max="12782" width="20.44140625" style="117" customWidth="1"/>
    <col min="12783" max="12783" width="15.5546875" style="117" customWidth="1"/>
    <col min="12784" max="12784" width="18.109375" style="117" customWidth="1"/>
    <col min="12785" max="12785" width="15.5546875" style="117" customWidth="1"/>
    <col min="12786" max="12786" width="15" style="117" customWidth="1"/>
    <col min="12787" max="12787" width="18.5546875" style="117" customWidth="1"/>
    <col min="12788" max="12788" width="16.44140625" style="117" customWidth="1"/>
    <col min="12789" max="12789" width="13.5546875" style="117" bestFit="1" customWidth="1"/>
    <col min="12790" max="12790" width="14.5546875" style="117" customWidth="1"/>
    <col min="12791" max="12791" width="13.5546875" style="117" customWidth="1"/>
    <col min="12792" max="12792" width="11.44140625" style="117"/>
    <col min="12793" max="12793" width="12.109375" style="117" bestFit="1" customWidth="1"/>
    <col min="12794" max="12796" width="11.44140625" style="117"/>
    <col min="12797" max="12797" width="13.88671875" style="117" customWidth="1"/>
    <col min="12798" max="12807" width="11.44140625" style="117"/>
    <col min="12808" max="12808" width="14.5546875" style="117" customWidth="1"/>
    <col min="12809" max="13036" width="11.44140625" style="117"/>
    <col min="13037" max="13037" width="17.5546875" style="117" customWidth="1"/>
    <col min="13038" max="13038" width="20.44140625" style="117" customWidth="1"/>
    <col min="13039" max="13039" width="15.5546875" style="117" customWidth="1"/>
    <col min="13040" max="13040" width="18.109375" style="117" customWidth="1"/>
    <col min="13041" max="13041" width="15.5546875" style="117" customWidth="1"/>
    <col min="13042" max="13042" width="15" style="117" customWidth="1"/>
    <col min="13043" max="13043" width="18.5546875" style="117" customWidth="1"/>
    <col min="13044" max="13044" width="16.44140625" style="117" customWidth="1"/>
    <col min="13045" max="13045" width="13.5546875" style="117" bestFit="1" customWidth="1"/>
    <col min="13046" max="13046" width="14.5546875" style="117" customWidth="1"/>
    <col min="13047" max="13047" width="13.5546875" style="117" customWidth="1"/>
    <col min="13048" max="13048" width="11.44140625" style="117"/>
    <col min="13049" max="13049" width="12.109375" style="117" bestFit="1" customWidth="1"/>
    <col min="13050" max="13052" width="11.44140625" style="117"/>
    <col min="13053" max="13053" width="13.88671875" style="117" customWidth="1"/>
    <col min="13054" max="13063" width="11.44140625" style="117"/>
    <col min="13064" max="13064" width="14.5546875" style="117" customWidth="1"/>
    <col min="13065" max="13292" width="11.44140625" style="117"/>
    <col min="13293" max="13293" width="17.5546875" style="117" customWidth="1"/>
    <col min="13294" max="13294" width="20.44140625" style="117" customWidth="1"/>
    <col min="13295" max="13295" width="15.5546875" style="117" customWidth="1"/>
    <col min="13296" max="13296" width="18.109375" style="117" customWidth="1"/>
    <col min="13297" max="13297" width="15.5546875" style="117" customWidth="1"/>
    <col min="13298" max="13298" width="15" style="117" customWidth="1"/>
    <col min="13299" max="13299" width="18.5546875" style="117" customWidth="1"/>
    <col min="13300" max="13300" width="16.44140625" style="117" customWidth="1"/>
    <col min="13301" max="13301" width="13.5546875" style="117" bestFit="1" customWidth="1"/>
    <col min="13302" max="13302" width="14.5546875" style="117" customWidth="1"/>
    <col min="13303" max="13303" width="13.5546875" style="117" customWidth="1"/>
    <col min="13304" max="13304" width="11.44140625" style="117"/>
    <col min="13305" max="13305" width="12.109375" style="117" bestFit="1" customWidth="1"/>
    <col min="13306" max="13308" width="11.44140625" style="117"/>
    <col min="13309" max="13309" width="13.88671875" style="117" customWidth="1"/>
    <col min="13310" max="13319" width="11.44140625" style="117"/>
    <col min="13320" max="13320" width="14.5546875" style="117" customWidth="1"/>
    <col min="13321" max="13548" width="11.44140625" style="117"/>
    <col min="13549" max="13549" width="17.5546875" style="117" customWidth="1"/>
    <col min="13550" max="13550" width="20.44140625" style="117" customWidth="1"/>
    <col min="13551" max="13551" width="15.5546875" style="117" customWidth="1"/>
    <col min="13552" max="13552" width="18.109375" style="117" customWidth="1"/>
    <col min="13553" max="13553" width="15.5546875" style="117" customWidth="1"/>
    <col min="13554" max="13554" width="15" style="117" customWidth="1"/>
    <col min="13555" max="13555" width="18.5546875" style="117" customWidth="1"/>
    <col min="13556" max="13556" width="16.44140625" style="117" customWidth="1"/>
    <col min="13557" max="13557" width="13.5546875" style="117" bestFit="1" customWidth="1"/>
    <col min="13558" max="13558" width="14.5546875" style="117" customWidth="1"/>
    <col min="13559" max="13559" width="13.5546875" style="117" customWidth="1"/>
    <col min="13560" max="13560" width="11.44140625" style="117"/>
    <col min="13561" max="13561" width="12.109375" style="117" bestFit="1" customWidth="1"/>
    <col min="13562" max="13564" width="11.44140625" style="117"/>
    <col min="13565" max="13565" width="13.88671875" style="117" customWidth="1"/>
    <col min="13566" max="13575" width="11.44140625" style="117"/>
    <col min="13576" max="13576" width="14.5546875" style="117" customWidth="1"/>
    <col min="13577" max="13804" width="11.44140625" style="117"/>
    <col min="13805" max="13805" width="17.5546875" style="117" customWidth="1"/>
    <col min="13806" max="13806" width="20.44140625" style="117" customWidth="1"/>
    <col min="13807" max="13807" width="15.5546875" style="117" customWidth="1"/>
    <col min="13808" max="13808" width="18.109375" style="117" customWidth="1"/>
    <col min="13809" max="13809" width="15.5546875" style="117" customWidth="1"/>
    <col min="13810" max="13810" width="15" style="117" customWidth="1"/>
    <col min="13811" max="13811" width="18.5546875" style="117" customWidth="1"/>
    <col min="13812" max="13812" width="16.44140625" style="117" customWidth="1"/>
    <col min="13813" max="13813" width="13.5546875" style="117" bestFit="1" customWidth="1"/>
    <col min="13814" max="13814" width="14.5546875" style="117" customWidth="1"/>
    <col min="13815" max="13815" width="13.5546875" style="117" customWidth="1"/>
    <col min="13816" max="13816" width="11.44140625" style="117"/>
    <col min="13817" max="13817" width="12.109375" style="117" bestFit="1" customWidth="1"/>
    <col min="13818" max="13820" width="11.44140625" style="117"/>
    <col min="13821" max="13821" width="13.88671875" style="117" customWidth="1"/>
    <col min="13822" max="13831" width="11.44140625" style="117"/>
    <col min="13832" max="13832" width="14.5546875" style="117" customWidth="1"/>
    <col min="13833" max="14060" width="11.44140625" style="117"/>
    <col min="14061" max="14061" width="17.5546875" style="117" customWidth="1"/>
    <col min="14062" max="14062" width="20.44140625" style="117" customWidth="1"/>
    <col min="14063" max="14063" width="15.5546875" style="117" customWidth="1"/>
    <col min="14064" max="14064" width="18.109375" style="117" customWidth="1"/>
    <col min="14065" max="14065" width="15.5546875" style="117" customWidth="1"/>
    <col min="14066" max="14066" width="15" style="117" customWidth="1"/>
    <col min="14067" max="14067" width="18.5546875" style="117" customWidth="1"/>
    <col min="14068" max="14068" width="16.44140625" style="117" customWidth="1"/>
    <col min="14069" max="14069" width="13.5546875" style="117" bestFit="1" customWidth="1"/>
    <col min="14070" max="14070" width="14.5546875" style="117" customWidth="1"/>
    <col min="14071" max="14071" width="13.5546875" style="117" customWidth="1"/>
    <col min="14072" max="14072" width="11.44140625" style="117"/>
    <col min="14073" max="14073" width="12.109375" style="117" bestFit="1" customWidth="1"/>
    <col min="14074" max="14076" width="11.44140625" style="117"/>
    <col min="14077" max="14077" width="13.88671875" style="117" customWidth="1"/>
    <col min="14078" max="14087" width="11.44140625" style="117"/>
    <col min="14088" max="14088" width="14.5546875" style="117" customWidth="1"/>
    <col min="14089" max="14316" width="11.44140625" style="117"/>
    <col min="14317" max="14317" width="17.5546875" style="117" customWidth="1"/>
    <col min="14318" max="14318" width="20.44140625" style="117" customWidth="1"/>
    <col min="14319" max="14319" width="15.5546875" style="117" customWidth="1"/>
    <col min="14320" max="14320" width="18.109375" style="117" customWidth="1"/>
    <col min="14321" max="14321" width="15.5546875" style="117" customWidth="1"/>
    <col min="14322" max="14322" width="15" style="117" customWidth="1"/>
    <col min="14323" max="14323" width="18.5546875" style="117" customWidth="1"/>
    <col min="14324" max="14324" width="16.44140625" style="117" customWidth="1"/>
    <col min="14325" max="14325" width="13.5546875" style="117" bestFit="1" customWidth="1"/>
    <col min="14326" max="14326" width="14.5546875" style="117" customWidth="1"/>
    <col min="14327" max="14327" width="13.5546875" style="117" customWidth="1"/>
    <col min="14328" max="14328" width="11.44140625" style="117"/>
    <col min="14329" max="14329" width="12.109375" style="117" bestFit="1" customWidth="1"/>
    <col min="14330" max="14332" width="11.44140625" style="117"/>
    <col min="14333" max="14333" width="13.88671875" style="117" customWidth="1"/>
    <col min="14334" max="14343" width="11.44140625" style="117"/>
    <col min="14344" max="14344" width="14.5546875" style="117" customWidth="1"/>
    <col min="14345" max="14572" width="11.44140625" style="117"/>
    <col min="14573" max="14573" width="17.5546875" style="117" customWidth="1"/>
    <col min="14574" max="14574" width="20.44140625" style="117" customWidth="1"/>
    <col min="14575" max="14575" width="15.5546875" style="117" customWidth="1"/>
    <col min="14576" max="14576" width="18.109375" style="117" customWidth="1"/>
    <col min="14577" max="14577" width="15.5546875" style="117" customWidth="1"/>
    <col min="14578" max="14578" width="15" style="117" customWidth="1"/>
    <col min="14579" max="14579" width="18.5546875" style="117" customWidth="1"/>
    <col min="14580" max="14580" width="16.44140625" style="117" customWidth="1"/>
    <col min="14581" max="14581" width="13.5546875" style="117" bestFit="1" customWidth="1"/>
    <col min="14582" max="14582" width="14.5546875" style="117" customWidth="1"/>
    <col min="14583" max="14583" width="13.5546875" style="117" customWidth="1"/>
    <col min="14584" max="14584" width="11.44140625" style="117"/>
    <col min="14585" max="14585" width="12.109375" style="117" bestFit="1" customWidth="1"/>
    <col min="14586" max="14588" width="11.44140625" style="117"/>
    <col min="14589" max="14589" width="13.88671875" style="117" customWidth="1"/>
    <col min="14590" max="14599" width="11.44140625" style="117"/>
    <col min="14600" max="14600" width="14.5546875" style="117" customWidth="1"/>
    <col min="14601" max="14828" width="11.44140625" style="117"/>
    <col min="14829" max="14829" width="17.5546875" style="117" customWidth="1"/>
    <col min="14830" max="14830" width="20.44140625" style="117" customWidth="1"/>
    <col min="14831" max="14831" width="15.5546875" style="117" customWidth="1"/>
    <col min="14832" max="14832" width="18.109375" style="117" customWidth="1"/>
    <col min="14833" max="14833" width="15.5546875" style="117" customWidth="1"/>
    <col min="14834" max="14834" width="15" style="117" customWidth="1"/>
    <col min="14835" max="14835" width="18.5546875" style="117" customWidth="1"/>
    <col min="14836" max="14836" width="16.44140625" style="117" customWidth="1"/>
    <col min="14837" max="14837" width="13.5546875" style="117" bestFit="1" customWidth="1"/>
    <col min="14838" max="14838" width="14.5546875" style="117" customWidth="1"/>
    <col min="14839" max="14839" width="13.5546875" style="117" customWidth="1"/>
    <col min="14840" max="14840" width="11.44140625" style="117"/>
    <col min="14841" max="14841" width="12.109375" style="117" bestFit="1" customWidth="1"/>
    <col min="14842" max="14844" width="11.44140625" style="117"/>
    <col min="14845" max="14845" width="13.88671875" style="117" customWidth="1"/>
    <col min="14846" max="14855" width="11.44140625" style="117"/>
    <col min="14856" max="14856" width="14.5546875" style="117" customWidth="1"/>
    <col min="14857" max="15084" width="11.44140625" style="117"/>
    <col min="15085" max="15085" width="17.5546875" style="117" customWidth="1"/>
    <col min="15086" max="15086" width="20.44140625" style="117" customWidth="1"/>
    <col min="15087" max="15087" width="15.5546875" style="117" customWidth="1"/>
    <col min="15088" max="15088" width="18.109375" style="117" customWidth="1"/>
    <col min="15089" max="15089" width="15.5546875" style="117" customWidth="1"/>
    <col min="15090" max="15090" width="15" style="117" customWidth="1"/>
    <col min="15091" max="15091" width="18.5546875" style="117" customWidth="1"/>
    <col min="15092" max="15092" width="16.44140625" style="117" customWidth="1"/>
    <col min="15093" max="15093" width="13.5546875" style="117" bestFit="1" customWidth="1"/>
    <col min="15094" max="15094" width="14.5546875" style="117" customWidth="1"/>
    <col min="15095" max="15095" width="13.5546875" style="117" customWidth="1"/>
    <col min="15096" max="15096" width="11.44140625" style="117"/>
    <col min="15097" max="15097" width="12.109375" style="117" bestFit="1" customWidth="1"/>
    <col min="15098" max="15100" width="11.44140625" style="117"/>
    <col min="15101" max="15101" width="13.88671875" style="117" customWidth="1"/>
    <col min="15102" max="15111" width="11.44140625" style="117"/>
    <col min="15112" max="15112" width="14.5546875" style="117" customWidth="1"/>
    <col min="15113" max="15340" width="11.44140625" style="117"/>
    <col min="15341" max="15341" width="17.5546875" style="117" customWidth="1"/>
    <col min="15342" max="15342" width="20.44140625" style="117" customWidth="1"/>
    <col min="15343" max="15343" width="15.5546875" style="117" customWidth="1"/>
    <col min="15344" max="15344" width="18.109375" style="117" customWidth="1"/>
    <col min="15345" max="15345" width="15.5546875" style="117" customWidth="1"/>
    <col min="15346" max="15346" width="15" style="117" customWidth="1"/>
    <col min="15347" max="15347" width="18.5546875" style="117" customWidth="1"/>
    <col min="15348" max="15348" width="16.44140625" style="117" customWidth="1"/>
    <col min="15349" max="15349" width="13.5546875" style="117" bestFit="1" customWidth="1"/>
    <col min="15350" max="15350" width="14.5546875" style="117" customWidth="1"/>
    <col min="15351" max="15351" width="13.5546875" style="117" customWidth="1"/>
    <col min="15352" max="15352" width="11.44140625" style="117"/>
    <col min="15353" max="15353" width="12.109375" style="117" bestFit="1" customWidth="1"/>
    <col min="15354" max="15356" width="11.44140625" style="117"/>
    <col min="15357" max="15357" width="13.88671875" style="117" customWidth="1"/>
    <col min="15358" max="15367" width="11.44140625" style="117"/>
    <col min="15368" max="15368" width="14.5546875" style="117" customWidth="1"/>
    <col min="15369" max="15596" width="11.44140625" style="117"/>
    <col min="15597" max="15597" width="17.5546875" style="117" customWidth="1"/>
    <col min="15598" max="15598" width="20.44140625" style="117" customWidth="1"/>
    <col min="15599" max="15599" width="15.5546875" style="117" customWidth="1"/>
    <col min="15600" max="15600" width="18.109375" style="117" customWidth="1"/>
    <col min="15601" max="15601" width="15.5546875" style="117" customWidth="1"/>
    <col min="15602" max="15602" width="15" style="117" customWidth="1"/>
    <col min="15603" max="15603" width="18.5546875" style="117" customWidth="1"/>
    <col min="15604" max="15604" width="16.44140625" style="117" customWidth="1"/>
    <col min="15605" max="15605" width="13.5546875" style="117" bestFit="1" customWidth="1"/>
    <col min="15606" max="15606" width="14.5546875" style="117" customWidth="1"/>
    <col min="15607" max="15607" width="13.5546875" style="117" customWidth="1"/>
    <col min="15608" max="15608" width="11.44140625" style="117"/>
    <col min="15609" max="15609" width="12.109375" style="117" bestFit="1" customWidth="1"/>
    <col min="15610" max="15612" width="11.44140625" style="117"/>
    <col min="15613" max="15613" width="13.88671875" style="117" customWidth="1"/>
    <col min="15614" max="15623" width="11.44140625" style="117"/>
    <col min="15624" max="15624" width="14.5546875" style="117" customWidth="1"/>
    <col min="15625" max="15852" width="11.44140625" style="117"/>
    <col min="15853" max="15853" width="17.5546875" style="117" customWidth="1"/>
    <col min="15854" max="15854" width="20.44140625" style="117" customWidth="1"/>
    <col min="15855" max="15855" width="15.5546875" style="117" customWidth="1"/>
    <col min="15856" max="15856" width="18.109375" style="117" customWidth="1"/>
    <col min="15857" max="15857" width="15.5546875" style="117" customWidth="1"/>
    <col min="15858" max="15858" width="15" style="117" customWidth="1"/>
    <col min="15859" max="15859" width="18.5546875" style="117" customWidth="1"/>
    <col min="15860" max="15860" width="16.44140625" style="117" customWidth="1"/>
    <col min="15861" max="15861" width="13.5546875" style="117" bestFit="1" customWidth="1"/>
    <col min="15862" max="15862" width="14.5546875" style="117" customWidth="1"/>
    <col min="15863" max="15863" width="13.5546875" style="117" customWidth="1"/>
    <col min="15864" max="15864" width="11.44140625" style="117"/>
    <col min="15865" max="15865" width="12.109375" style="117" bestFit="1" customWidth="1"/>
    <col min="15866" max="15868" width="11.44140625" style="117"/>
    <col min="15869" max="15869" width="13.88671875" style="117" customWidth="1"/>
    <col min="15870" max="15879" width="11.44140625" style="117"/>
    <col min="15880" max="15880" width="14.5546875" style="117" customWidth="1"/>
    <col min="15881" max="16108" width="11.44140625" style="117"/>
    <col min="16109" max="16109" width="17.5546875" style="117" customWidth="1"/>
    <col min="16110" max="16110" width="20.44140625" style="117" customWidth="1"/>
    <col min="16111" max="16111" width="15.5546875" style="117" customWidth="1"/>
    <col min="16112" max="16112" width="18.109375" style="117" customWidth="1"/>
    <col min="16113" max="16113" width="15.5546875" style="117" customWidth="1"/>
    <col min="16114" max="16114" width="15" style="117" customWidth="1"/>
    <col min="16115" max="16115" width="18.5546875" style="117" customWidth="1"/>
    <col min="16116" max="16116" width="16.44140625" style="117" customWidth="1"/>
    <col min="16117" max="16117" width="13.5546875" style="117" bestFit="1" customWidth="1"/>
    <col min="16118" max="16118" width="14.5546875" style="117" customWidth="1"/>
    <col min="16119" max="16119" width="13.5546875" style="117" customWidth="1"/>
    <col min="16120" max="16120" width="11.44140625" style="117"/>
    <col min="16121" max="16121" width="12.109375" style="117" bestFit="1" customWidth="1"/>
    <col min="16122" max="16124" width="11.44140625" style="117"/>
    <col min="16125" max="16125" width="13.88671875" style="117" customWidth="1"/>
    <col min="16126" max="16135" width="11.44140625" style="117"/>
    <col min="16136" max="16136" width="14.5546875" style="117" customWidth="1"/>
    <col min="16137" max="16384" width="11.44140625" style="117"/>
  </cols>
  <sheetData>
    <row r="1" spans="1:22" customFormat="1" ht="20.25" customHeight="1" x14ac:dyDescent="0.25">
      <c r="A1" s="510" t="s">
        <v>427</v>
      </c>
      <c r="B1" s="510"/>
      <c r="C1" s="510"/>
      <c r="D1" s="510"/>
      <c r="E1" s="510"/>
      <c r="F1" s="322"/>
      <c r="G1" s="322"/>
      <c r="H1" s="322"/>
      <c r="I1" s="322"/>
      <c r="J1" s="322"/>
    </row>
    <row r="2" spans="1:22" customFormat="1" ht="30.6" customHeight="1" x14ac:dyDescent="0.25">
      <c r="A2" s="510"/>
      <c r="B2" s="510"/>
      <c r="C2" s="510"/>
      <c r="D2" s="510"/>
      <c r="E2" s="510"/>
      <c r="F2" s="322"/>
      <c r="G2" s="322"/>
      <c r="H2" s="322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325" t="s">
        <v>535</v>
      </c>
      <c r="B4" s="157"/>
      <c r="C4" s="157"/>
      <c r="D4" s="157"/>
      <c r="E4" s="157"/>
      <c r="F4" s="15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157" t="s">
        <v>536</v>
      </c>
      <c r="B5" s="157"/>
      <c r="C5" s="157"/>
      <c r="D5" s="157"/>
      <c r="E5" s="157"/>
      <c r="F5" s="15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customFormat="1" ht="15.9" customHeight="1" x14ac:dyDescent="0.25">
      <c r="A6" s="223" t="s">
        <v>2</v>
      </c>
      <c r="B6" s="223"/>
      <c r="C6" s="223"/>
      <c r="D6" s="223"/>
      <c r="E6" s="223"/>
      <c r="F6" s="223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71" customFormat="1" ht="21.9" customHeight="1" x14ac:dyDescent="0.25">
      <c r="A7" s="272" t="s">
        <v>291</v>
      </c>
      <c r="B7" s="273"/>
      <c r="C7" s="273"/>
      <c r="D7" s="274">
        <v>3675000</v>
      </c>
      <c r="E7" s="303"/>
      <c r="F7" s="303"/>
      <c r="G7" s="303"/>
      <c r="H7" s="303"/>
      <c r="I7" s="350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</row>
    <row r="8" spans="1:22" s="171" customFormat="1" ht="21.9" customHeight="1" x14ac:dyDescent="0.25">
      <c r="A8" s="272" t="s">
        <v>537</v>
      </c>
      <c r="B8" s="273"/>
      <c r="C8" s="228"/>
      <c r="D8" s="306">
        <v>1.7236909432031382</v>
      </c>
      <c r="E8" s="303"/>
      <c r="F8" s="303"/>
      <c r="G8" s="303"/>
      <c r="H8" s="303"/>
      <c r="I8" s="350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</row>
    <row r="9" spans="1:22" s="171" customFormat="1" ht="21.9" customHeight="1" x14ac:dyDescent="0.25">
      <c r="A9" s="272" t="s">
        <v>292</v>
      </c>
      <c r="B9" s="273"/>
      <c r="C9" s="228"/>
      <c r="D9" s="274">
        <v>4434194.9513900727</v>
      </c>
      <c r="E9" s="303"/>
      <c r="F9" s="303"/>
      <c r="G9" s="303"/>
      <c r="H9" s="303"/>
      <c r="I9" s="350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</row>
    <row r="10" spans="1:22" s="171" customFormat="1" ht="3.9" customHeight="1" x14ac:dyDescent="0.25">
      <c r="A10" s="272"/>
      <c r="B10" s="273"/>
      <c r="C10" s="228"/>
      <c r="D10" s="274"/>
      <c r="E10" s="303"/>
      <c r="F10" s="303"/>
      <c r="G10" s="303"/>
      <c r="H10" s="303"/>
      <c r="I10" s="350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</row>
    <row r="11" spans="1:22" s="109" customFormat="1" ht="75.75" customHeight="1" thickBot="1" x14ac:dyDescent="0.35">
      <c r="A11" s="258" t="s">
        <v>3</v>
      </c>
      <c r="B11" s="281" t="s">
        <v>360</v>
      </c>
      <c r="C11" s="281" t="s">
        <v>293</v>
      </c>
      <c r="D11" s="258" t="s">
        <v>294</v>
      </c>
      <c r="E11" s="385" t="s">
        <v>424</v>
      </c>
      <c r="F11" s="281" t="s">
        <v>361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</row>
    <row r="12" spans="1:22" s="109" customFormat="1" ht="14.4" x14ac:dyDescent="0.3">
      <c r="A12" s="335"/>
      <c r="B12" s="331" t="s">
        <v>4</v>
      </c>
      <c r="C12" s="331" t="s">
        <v>23</v>
      </c>
      <c r="D12" s="331" t="s">
        <v>5</v>
      </c>
      <c r="E12" s="331" t="s">
        <v>63</v>
      </c>
      <c r="F12" s="331" t="s">
        <v>34</v>
      </c>
      <c r="G12" s="117"/>
      <c r="H12" s="117"/>
      <c r="I12" s="117"/>
      <c r="J12" s="117"/>
      <c r="K12" s="117"/>
      <c r="L12" s="117"/>
      <c r="M12" s="288"/>
      <c r="N12" s="288"/>
      <c r="O12" s="288"/>
      <c r="P12" s="288"/>
      <c r="Q12" s="289"/>
    </row>
    <row r="13" spans="1:22" ht="21.9" customHeight="1" x14ac:dyDescent="0.25">
      <c r="A13" s="273" t="s">
        <v>6</v>
      </c>
      <c r="B13" s="301">
        <v>1.009248378651241</v>
      </c>
      <c r="C13" s="301">
        <v>1.0581700573010928</v>
      </c>
      <c r="D13" s="225">
        <v>7400190.9651855873</v>
      </c>
      <c r="E13" s="225">
        <v>803516.33809532155</v>
      </c>
      <c r="F13" s="301">
        <v>1.058170057301093</v>
      </c>
      <c r="G13" s="40"/>
      <c r="H13" s="349"/>
      <c r="I13" s="349"/>
      <c r="J13" s="349"/>
      <c r="K13" s="349"/>
      <c r="L13" s="349"/>
    </row>
    <row r="14" spans="1:22" ht="21.9" customHeight="1" x14ac:dyDescent="0.25">
      <c r="A14" s="273" t="s">
        <v>7</v>
      </c>
      <c r="B14" s="301">
        <v>1.0713694602480557</v>
      </c>
      <c r="C14" s="301">
        <v>0.96057277744776648</v>
      </c>
      <c r="D14" s="225"/>
      <c r="E14" s="225"/>
      <c r="F14" s="301">
        <v>1.0713693035396346</v>
      </c>
      <c r="G14" s="40"/>
      <c r="H14" s="349"/>
      <c r="I14" s="349"/>
      <c r="J14" s="349"/>
      <c r="K14" s="349"/>
      <c r="L14" s="349"/>
    </row>
    <row r="15" spans="1:22" ht="21.9" customHeight="1" x14ac:dyDescent="0.25">
      <c r="A15" s="273" t="s">
        <v>8</v>
      </c>
      <c r="B15" s="301">
        <v>0.99350973942112242</v>
      </c>
      <c r="C15" s="301">
        <v>0.95270565766369097</v>
      </c>
      <c r="D15" s="225">
        <v>8179765.7183044506</v>
      </c>
      <c r="E15" s="225">
        <v>117828.71553771896</v>
      </c>
      <c r="F15" s="301">
        <v>1</v>
      </c>
      <c r="G15" s="40"/>
      <c r="H15" s="349"/>
      <c r="I15" s="349"/>
      <c r="J15" s="349"/>
      <c r="K15" s="349"/>
      <c r="L15" s="349"/>
    </row>
    <row r="16" spans="1:22" ht="21.9" customHeight="1" x14ac:dyDescent="0.25">
      <c r="A16" s="273" t="s">
        <v>9</v>
      </c>
      <c r="B16" s="301">
        <v>1.1089526509710979</v>
      </c>
      <c r="C16" s="301">
        <v>0.9935100132689576</v>
      </c>
      <c r="D16" s="225"/>
      <c r="E16" s="225"/>
      <c r="F16" s="301">
        <v>1.1089524078671833</v>
      </c>
      <c r="G16" s="40"/>
      <c r="H16" s="349"/>
      <c r="I16" s="349"/>
      <c r="J16" s="349"/>
      <c r="K16" s="349"/>
      <c r="L16" s="349"/>
    </row>
    <row r="17" spans="1:12" ht="21.9" customHeight="1" x14ac:dyDescent="0.25">
      <c r="A17" s="273" t="s">
        <v>10</v>
      </c>
      <c r="B17" s="301">
        <v>1.3335179227233687</v>
      </c>
      <c r="C17" s="301">
        <v>1.0068321989964046</v>
      </c>
      <c r="D17" s="225"/>
      <c r="E17" s="225"/>
      <c r="F17" s="301">
        <v>1.3335169407150567</v>
      </c>
      <c r="G17" s="40"/>
      <c r="H17" s="349"/>
      <c r="I17" s="349"/>
      <c r="J17" s="349"/>
      <c r="K17" s="349"/>
      <c r="L17" s="349"/>
    </row>
    <row r="18" spans="1:12" ht="21.9" customHeight="1" x14ac:dyDescent="0.25">
      <c r="A18" s="273" t="s">
        <v>11</v>
      </c>
      <c r="B18" s="301">
        <v>1.2382697496176365</v>
      </c>
      <c r="C18" s="301">
        <v>0.99672297844618463</v>
      </c>
      <c r="D18" s="225"/>
      <c r="E18" s="225"/>
      <c r="F18" s="301">
        <v>1.2382698139567629</v>
      </c>
      <c r="G18" s="40"/>
      <c r="H18" s="349"/>
      <c r="I18" s="349"/>
      <c r="J18" s="349"/>
      <c r="K18" s="349"/>
      <c r="L18" s="349"/>
    </row>
    <row r="19" spans="1:12" ht="21.9" customHeight="1" x14ac:dyDescent="0.25">
      <c r="A19" s="273" t="s">
        <v>12</v>
      </c>
      <c r="B19" s="301">
        <v>0.97126273805897567</v>
      </c>
      <c r="C19" s="301">
        <v>0.9583237007621167</v>
      </c>
      <c r="D19" s="225">
        <v>1433404.1499915053</v>
      </c>
      <c r="E19" s="225">
        <v>91425.220036663639</v>
      </c>
      <c r="F19" s="301">
        <v>1</v>
      </c>
      <c r="G19" s="40"/>
      <c r="H19" s="349"/>
      <c r="I19" s="349"/>
      <c r="J19" s="349"/>
      <c r="K19" s="349"/>
      <c r="L19" s="349"/>
    </row>
    <row r="20" spans="1:12" ht="21.9" customHeight="1" x14ac:dyDescent="0.25">
      <c r="A20" s="273" t="s">
        <v>13</v>
      </c>
      <c r="B20" s="301">
        <v>0.9362260927880256</v>
      </c>
      <c r="C20" s="301">
        <v>0.99168118243628367</v>
      </c>
      <c r="D20" s="225">
        <v>4818504.242552178</v>
      </c>
      <c r="E20" s="225">
        <v>682034.00193997053</v>
      </c>
      <c r="F20" s="301">
        <v>1</v>
      </c>
      <c r="G20" s="40"/>
      <c r="H20" s="349"/>
      <c r="I20" s="349"/>
      <c r="J20" s="349"/>
      <c r="K20" s="349"/>
      <c r="L20" s="349"/>
    </row>
    <row r="21" spans="1:12" ht="21.9" customHeight="1" x14ac:dyDescent="0.25">
      <c r="A21" s="273" t="s">
        <v>14</v>
      </c>
      <c r="B21" s="301">
        <v>1.142790577522879</v>
      </c>
      <c r="C21" s="301">
        <v>1.0079888093449385</v>
      </c>
      <c r="D21" s="225"/>
      <c r="E21" s="225"/>
      <c r="F21" s="301">
        <v>1.1427907729884046</v>
      </c>
      <c r="G21" s="40"/>
      <c r="H21" s="349"/>
      <c r="I21" s="349"/>
      <c r="J21" s="349"/>
      <c r="K21" s="349"/>
      <c r="L21" s="349"/>
    </row>
    <row r="22" spans="1:12" ht="21.9" customHeight="1" x14ac:dyDescent="0.25">
      <c r="A22" s="273" t="s">
        <v>15</v>
      </c>
      <c r="B22" s="301">
        <v>1.0500428070231596</v>
      </c>
      <c r="C22" s="301">
        <v>0.94789402208327234</v>
      </c>
      <c r="D22" s="225"/>
      <c r="E22" s="225"/>
      <c r="F22" s="301">
        <v>1.0500429669965314</v>
      </c>
      <c r="G22" s="40"/>
      <c r="H22" s="349"/>
      <c r="I22" s="349"/>
      <c r="J22" s="349"/>
      <c r="K22" s="349"/>
      <c r="L22" s="349"/>
    </row>
    <row r="23" spans="1:12" ht="21.9" customHeight="1" x14ac:dyDescent="0.25">
      <c r="A23" s="273" t="s">
        <v>16</v>
      </c>
      <c r="B23" s="301">
        <v>0.87051001232223035</v>
      </c>
      <c r="C23" s="301">
        <v>0.84434218180406817</v>
      </c>
      <c r="D23" s="225">
        <v>2132944.1039736397</v>
      </c>
      <c r="E23" s="225">
        <v>301931.90743977111</v>
      </c>
      <c r="F23" s="301">
        <v>0.93428917495769226</v>
      </c>
      <c r="G23" s="40"/>
      <c r="H23" s="349"/>
      <c r="I23" s="349"/>
      <c r="J23" s="349"/>
      <c r="K23" s="349"/>
      <c r="L23" s="349"/>
    </row>
    <row r="24" spans="1:12" ht="21.9" customHeight="1" x14ac:dyDescent="0.25">
      <c r="A24" s="273" t="s">
        <v>17</v>
      </c>
      <c r="B24" s="301">
        <v>1.151689666437379</v>
      </c>
      <c r="C24" s="301">
        <v>0.92516256900487548</v>
      </c>
      <c r="D24" s="225"/>
      <c r="E24" s="225"/>
      <c r="F24" s="301">
        <v>1.1516902317720064</v>
      </c>
      <c r="G24" s="40"/>
      <c r="H24" s="349"/>
      <c r="I24" s="349"/>
      <c r="J24" s="349"/>
      <c r="K24" s="349"/>
      <c r="L24" s="349"/>
    </row>
    <row r="25" spans="1:12" ht="21.9" customHeight="1" x14ac:dyDescent="0.25">
      <c r="A25" s="273" t="s">
        <v>18</v>
      </c>
      <c r="B25" s="301">
        <v>0.82362200901076843</v>
      </c>
      <c r="C25" s="301">
        <v>1.0786700858009981</v>
      </c>
      <c r="D25" s="225">
        <v>1098225.2678600657</v>
      </c>
      <c r="E25" s="225">
        <v>155460.82492541545</v>
      </c>
      <c r="F25" s="301">
        <v>0.88740101319697939</v>
      </c>
      <c r="G25" s="40"/>
      <c r="H25" s="349"/>
      <c r="I25" s="349"/>
      <c r="J25" s="349"/>
      <c r="K25" s="349"/>
      <c r="L25" s="349"/>
    </row>
    <row r="26" spans="1:12" ht="21.9" customHeight="1" x14ac:dyDescent="0.25">
      <c r="A26" s="273" t="s">
        <v>19</v>
      </c>
      <c r="B26" s="301">
        <v>1.0546553355419526</v>
      </c>
      <c r="C26" s="301">
        <v>1.1063881741964559</v>
      </c>
      <c r="D26" s="225">
        <v>6261544.8509394778</v>
      </c>
      <c r="E26" s="225">
        <v>74276.312525615678</v>
      </c>
      <c r="F26" s="301">
        <v>1.06</v>
      </c>
      <c r="G26" s="40"/>
      <c r="H26" s="349"/>
      <c r="I26" s="349"/>
      <c r="J26" s="349"/>
      <c r="K26" s="349"/>
      <c r="L26" s="349"/>
    </row>
    <row r="27" spans="1:12" ht="21.9" customHeight="1" x14ac:dyDescent="0.25">
      <c r="A27" s="273" t="s">
        <v>20</v>
      </c>
      <c r="B27" s="301">
        <v>1.1183910864093018</v>
      </c>
      <c r="C27" s="301">
        <v>0.97719214727292214</v>
      </c>
      <c r="D27" s="225"/>
      <c r="E27" s="225"/>
      <c r="F27" s="301">
        <v>1.1183911961428969</v>
      </c>
      <c r="G27" s="40"/>
      <c r="H27" s="349"/>
      <c r="I27" s="349"/>
      <c r="J27" s="349"/>
      <c r="K27" s="349"/>
      <c r="L27" s="349"/>
    </row>
    <row r="28" spans="1:12" ht="21.9" customHeight="1" x14ac:dyDescent="0.25">
      <c r="A28" s="163" t="s">
        <v>69</v>
      </c>
      <c r="B28" s="227"/>
      <c r="C28" s="227"/>
      <c r="D28" s="227">
        <f>SUM(D13:D27)</f>
        <v>31324579.298806902</v>
      </c>
      <c r="E28" s="227">
        <f>SUM(E13:E27)</f>
        <v>2226473.3205004768</v>
      </c>
      <c r="F28" s="227"/>
      <c r="G28" s="68"/>
      <c r="H28" s="349"/>
      <c r="I28" s="349"/>
      <c r="J28" s="349"/>
      <c r="K28" s="349"/>
      <c r="L28" s="349"/>
    </row>
    <row r="29" spans="1:12" x14ac:dyDescent="0.25">
      <c r="H29" s="349"/>
      <c r="I29" s="349"/>
      <c r="J29" s="349"/>
      <c r="K29" s="349"/>
      <c r="L29" s="349"/>
    </row>
  </sheetData>
  <sheetProtection algorithmName="SHA-512" hashValue="xFo0J5lBDT3s+MeqaGp5uGGq2b0PIoTSxln5EKP7fGemnQg14TqafJCAaoEhIKo+tj++nNR5Fx84RKT72pjWtw==" saltValue="OHL6qzn6hBthlWBDZntx4A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scale="88" orientation="landscape" r:id="rId1"/>
  <ignoredErrors>
    <ignoredError sqref="B12:F12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showGridLine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1" width="26.6640625" style="117" customWidth="1"/>
    <col min="2" max="5" width="27" style="117" customWidth="1"/>
    <col min="6" max="6" width="15" style="117" customWidth="1"/>
    <col min="7" max="7" width="10.33203125" style="117" customWidth="1"/>
    <col min="8" max="8" width="14.5546875" style="117" customWidth="1"/>
    <col min="9" max="236" width="11.44140625" style="117"/>
    <col min="237" max="237" width="17.5546875" style="117" customWidth="1"/>
    <col min="238" max="238" width="20.44140625" style="117" customWidth="1"/>
    <col min="239" max="239" width="15.5546875" style="117" customWidth="1"/>
    <col min="240" max="240" width="18.109375" style="117" customWidth="1"/>
    <col min="241" max="241" width="15.5546875" style="117" customWidth="1"/>
    <col min="242" max="242" width="15" style="117" customWidth="1"/>
    <col min="243" max="243" width="18.5546875" style="117" customWidth="1"/>
    <col min="244" max="244" width="16.44140625" style="117" customWidth="1"/>
    <col min="245" max="245" width="13.5546875" style="117" bestFit="1" customWidth="1"/>
    <col min="246" max="246" width="14.5546875" style="117" customWidth="1"/>
    <col min="247" max="247" width="13.5546875" style="117" customWidth="1"/>
    <col min="248" max="248" width="11.44140625" style="117"/>
    <col min="249" max="249" width="12.109375" style="117" bestFit="1" customWidth="1"/>
    <col min="250" max="252" width="11.44140625" style="117"/>
    <col min="253" max="253" width="13.88671875" style="117" customWidth="1"/>
    <col min="254" max="263" width="11.44140625" style="117"/>
    <col min="264" max="264" width="14.5546875" style="117" customWidth="1"/>
    <col min="265" max="492" width="11.44140625" style="117"/>
    <col min="493" max="493" width="17.5546875" style="117" customWidth="1"/>
    <col min="494" max="494" width="20.44140625" style="117" customWidth="1"/>
    <col min="495" max="495" width="15.5546875" style="117" customWidth="1"/>
    <col min="496" max="496" width="18.109375" style="117" customWidth="1"/>
    <col min="497" max="497" width="15.5546875" style="117" customWidth="1"/>
    <col min="498" max="498" width="15" style="117" customWidth="1"/>
    <col min="499" max="499" width="18.5546875" style="117" customWidth="1"/>
    <col min="500" max="500" width="16.44140625" style="117" customWidth="1"/>
    <col min="501" max="501" width="13.5546875" style="117" bestFit="1" customWidth="1"/>
    <col min="502" max="502" width="14.5546875" style="117" customWidth="1"/>
    <col min="503" max="503" width="13.5546875" style="117" customWidth="1"/>
    <col min="504" max="504" width="11.44140625" style="117"/>
    <col min="505" max="505" width="12.109375" style="117" bestFit="1" customWidth="1"/>
    <col min="506" max="508" width="11.44140625" style="117"/>
    <col min="509" max="509" width="13.88671875" style="117" customWidth="1"/>
    <col min="510" max="519" width="11.44140625" style="117"/>
    <col min="520" max="520" width="14.5546875" style="117" customWidth="1"/>
    <col min="521" max="748" width="11.44140625" style="117"/>
    <col min="749" max="749" width="17.5546875" style="117" customWidth="1"/>
    <col min="750" max="750" width="20.44140625" style="117" customWidth="1"/>
    <col min="751" max="751" width="15.5546875" style="117" customWidth="1"/>
    <col min="752" max="752" width="18.109375" style="117" customWidth="1"/>
    <col min="753" max="753" width="15.5546875" style="117" customWidth="1"/>
    <col min="754" max="754" width="15" style="117" customWidth="1"/>
    <col min="755" max="755" width="18.5546875" style="117" customWidth="1"/>
    <col min="756" max="756" width="16.44140625" style="117" customWidth="1"/>
    <col min="757" max="757" width="13.5546875" style="117" bestFit="1" customWidth="1"/>
    <col min="758" max="758" width="14.5546875" style="117" customWidth="1"/>
    <col min="759" max="759" width="13.5546875" style="117" customWidth="1"/>
    <col min="760" max="760" width="11.44140625" style="117"/>
    <col min="761" max="761" width="12.109375" style="117" bestFit="1" customWidth="1"/>
    <col min="762" max="764" width="11.44140625" style="117"/>
    <col min="765" max="765" width="13.88671875" style="117" customWidth="1"/>
    <col min="766" max="775" width="11.44140625" style="117"/>
    <col min="776" max="776" width="14.5546875" style="117" customWidth="1"/>
    <col min="777" max="1004" width="11.44140625" style="117"/>
    <col min="1005" max="1005" width="17.5546875" style="117" customWidth="1"/>
    <col min="1006" max="1006" width="20.44140625" style="117" customWidth="1"/>
    <col min="1007" max="1007" width="15.5546875" style="117" customWidth="1"/>
    <col min="1008" max="1008" width="18.109375" style="117" customWidth="1"/>
    <col min="1009" max="1009" width="15.5546875" style="117" customWidth="1"/>
    <col min="1010" max="1010" width="15" style="117" customWidth="1"/>
    <col min="1011" max="1011" width="18.5546875" style="117" customWidth="1"/>
    <col min="1012" max="1012" width="16.44140625" style="117" customWidth="1"/>
    <col min="1013" max="1013" width="13.5546875" style="117" bestFit="1" customWidth="1"/>
    <col min="1014" max="1014" width="14.5546875" style="117" customWidth="1"/>
    <col min="1015" max="1015" width="13.5546875" style="117" customWidth="1"/>
    <col min="1016" max="1016" width="11.44140625" style="117"/>
    <col min="1017" max="1017" width="12.109375" style="117" bestFit="1" customWidth="1"/>
    <col min="1018" max="1020" width="11.44140625" style="117"/>
    <col min="1021" max="1021" width="13.88671875" style="117" customWidth="1"/>
    <col min="1022" max="1031" width="11.44140625" style="117"/>
    <col min="1032" max="1032" width="14.5546875" style="117" customWidth="1"/>
    <col min="1033" max="1260" width="11.44140625" style="117"/>
    <col min="1261" max="1261" width="17.5546875" style="117" customWidth="1"/>
    <col min="1262" max="1262" width="20.44140625" style="117" customWidth="1"/>
    <col min="1263" max="1263" width="15.5546875" style="117" customWidth="1"/>
    <col min="1264" max="1264" width="18.109375" style="117" customWidth="1"/>
    <col min="1265" max="1265" width="15.5546875" style="117" customWidth="1"/>
    <col min="1266" max="1266" width="15" style="117" customWidth="1"/>
    <col min="1267" max="1267" width="18.5546875" style="117" customWidth="1"/>
    <col min="1268" max="1268" width="16.44140625" style="117" customWidth="1"/>
    <col min="1269" max="1269" width="13.5546875" style="117" bestFit="1" customWidth="1"/>
    <col min="1270" max="1270" width="14.5546875" style="117" customWidth="1"/>
    <col min="1271" max="1271" width="13.5546875" style="117" customWidth="1"/>
    <col min="1272" max="1272" width="11.44140625" style="117"/>
    <col min="1273" max="1273" width="12.109375" style="117" bestFit="1" customWidth="1"/>
    <col min="1274" max="1276" width="11.44140625" style="117"/>
    <col min="1277" max="1277" width="13.88671875" style="117" customWidth="1"/>
    <col min="1278" max="1287" width="11.44140625" style="117"/>
    <col min="1288" max="1288" width="14.5546875" style="117" customWidth="1"/>
    <col min="1289" max="1516" width="11.44140625" style="117"/>
    <col min="1517" max="1517" width="17.5546875" style="117" customWidth="1"/>
    <col min="1518" max="1518" width="20.44140625" style="117" customWidth="1"/>
    <col min="1519" max="1519" width="15.5546875" style="117" customWidth="1"/>
    <col min="1520" max="1520" width="18.109375" style="117" customWidth="1"/>
    <col min="1521" max="1521" width="15.5546875" style="117" customWidth="1"/>
    <col min="1522" max="1522" width="15" style="117" customWidth="1"/>
    <col min="1523" max="1523" width="18.5546875" style="117" customWidth="1"/>
    <col min="1524" max="1524" width="16.44140625" style="117" customWidth="1"/>
    <col min="1525" max="1525" width="13.5546875" style="117" bestFit="1" customWidth="1"/>
    <col min="1526" max="1526" width="14.5546875" style="117" customWidth="1"/>
    <col min="1527" max="1527" width="13.5546875" style="117" customWidth="1"/>
    <col min="1528" max="1528" width="11.44140625" style="117"/>
    <col min="1529" max="1529" width="12.109375" style="117" bestFit="1" customWidth="1"/>
    <col min="1530" max="1532" width="11.44140625" style="117"/>
    <col min="1533" max="1533" width="13.88671875" style="117" customWidth="1"/>
    <col min="1534" max="1543" width="11.44140625" style="117"/>
    <col min="1544" max="1544" width="14.5546875" style="117" customWidth="1"/>
    <col min="1545" max="1772" width="11.44140625" style="117"/>
    <col min="1773" max="1773" width="17.5546875" style="117" customWidth="1"/>
    <col min="1774" max="1774" width="20.44140625" style="117" customWidth="1"/>
    <col min="1775" max="1775" width="15.5546875" style="117" customWidth="1"/>
    <col min="1776" max="1776" width="18.109375" style="117" customWidth="1"/>
    <col min="1777" max="1777" width="15.5546875" style="117" customWidth="1"/>
    <col min="1778" max="1778" width="15" style="117" customWidth="1"/>
    <col min="1779" max="1779" width="18.5546875" style="117" customWidth="1"/>
    <col min="1780" max="1780" width="16.44140625" style="117" customWidth="1"/>
    <col min="1781" max="1781" width="13.5546875" style="117" bestFit="1" customWidth="1"/>
    <col min="1782" max="1782" width="14.5546875" style="117" customWidth="1"/>
    <col min="1783" max="1783" width="13.5546875" style="117" customWidth="1"/>
    <col min="1784" max="1784" width="11.44140625" style="117"/>
    <col min="1785" max="1785" width="12.109375" style="117" bestFit="1" customWidth="1"/>
    <col min="1786" max="1788" width="11.44140625" style="117"/>
    <col min="1789" max="1789" width="13.88671875" style="117" customWidth="1"/>
    <col min="1790" max="1799" width="11.44140625" style="117"/>
    <col min="1800" max="1800" width="14.5546875" style="117" customWidth="1"/>
    <col min="1801" max="2028" width="11.44140625" style="117"/>
    <col min="2029" max="2029" width="17.5546875" style="117" customWidth="1"/>
    <col min="2030" max="2030" width="20.44140625" style="117" customWidth="1"/>
    <col min="2031" max="2031" width="15.5546875" style="117" customWidth="1"/>
    <col min="2032" max="2032" width="18.109375" style="117" customWidth="1"/>
    <col min="2033" max="2033" width="15.5546875" style="117" customWidth="1"/>
    <col min="2034" max="2034" width="15" style="117" customWidth="1"/>
    <col min="2035" max="2035" width="18.5546875" style="117" customWidth="1"/>
    <col min="2036" max="2036" width="16.44140625" style="117" customWidth="1"/>
    <col min="2037" max="2037" width="13.5546875" style="117" bestFit="1" customWidth="1"/>
    <col min="2038" max="2038" width="14.5546875" style="117" customWidth="1"/>
    <col min="2039" max="2039" width="13.5546875" style="117" customWidth="1"/>
    <col min="2040" max="2040" width="11.44140625" style="117"/>
    <col min="2041" max="2041" width="12.109375" style="117" bestFit="1" customWidth="1"/>
    <col min="2042" max="2044" width="11.44140625" style="117"/>
    <col min="2045" max="2045" width="13.88671875" style="117" customWidth="1"/>
    <col min="2046" max="2055" width="11.44140625" style="117"/>
    <col min="2056" max="2056" width="14.5546875" style="117" customWidth="1"/>
    <col min="2057" max="2284" width="11.44140625" style="117"/>
    <col min="2285" max="2285" width="17.5546875" style="117" customWidth="1"/>
    <col min="2286" max="2286" width="20.44140625" style="117" customWidth="1"/>
    <col min="2287" max="2287" width="15.5546875" style="117" customWidth="1"/>
    <col min="2288" max="2288" width="18.109375" style="117" customWidth="1"/>
    <col min="2289" max="2289" width="15.5546875" style="117" customWidth="1"/>
    <col min="2290" max="2290" width="15" style="117" customWidth="1"/>
    <col min="2291" max="2291" width="18.5546875" style="117" customWidth="1"/>
    <col min="2292" max="2292" width="16.44140625" style="117" customWidth="1"/>
    <col min="2293" max="2293" width="13.5546875" style="117" bestFit="1" customWidth="1"/>
    <col min="2294" max="2294" width="14.5546875" style="117" customWidth="1"/>
    <col min="2295" max="2295" width="13.5546875" style="117" customWidth="1"/>
    <col min="2296" max="2296" width="11.44140625" style="117"/>
    <col min="2297" max="2297" width="12.109375" style="117" bestFit="1" customWidth="1"/>
    <col min="2298" max="2300" width="11.44140625" style="117"/>
    <col min="2301" max="2301" width="13.88671875" style="117" customWidth="1"/>
    <col min="2302" max="2311" width="11.44140625" style="117"/>
    <col min="2312" max="2312" width="14.5546875" style="117" customWidth="1"/>
    <col min="2313" max="2540" width="11.44140625" style="117"/>
    <col min="2541" max="2541" width="17.5546875" style="117" customWidth="1"/>
    <col min="2542" max="2542" width="20.44140625" style="117" customWidth="1"/>
    <col min="2543" max="2543" width="15.5546875" style="117" customWidth="1"/>
    <col min="2544" max="2544" width="18.109375" style="117" customWidth="1"/>
    <col min="2545" max="2545" width="15.5546875" style="117" customWidth="1"/>
    <col min="2546" max="2546" width="15" style="117" customWidth="1"/>
    <col min="2547" max="2547" width="18.5546875" style="117" customWidth="1"/>
    <col min="2548" max="2548" width="16.44140625" style="117" customWidth="1"/>
    <col min="2549" max="2549" width="13.5546875" style="117" bestFit="1" customWidth="1"/>
    <col min="2550" max="2550" width="14.5546875" style="117" customWidth="1"/>
    <col min="2551" max="2551" width="13.5546875" style="117" customWidth="1"/>
    <col min="2552" max="2552" width="11.44140625" style="117"/>
    <col min="2553" max="2553" width="12.109375" style="117" bestFit="1" customWidth="1"/>
    <col min="2554" max="2556" width="11.44140625" style="117"/>
    <col min="2557" max="2557" width="13.88671875" style="117" customWidth="1"/>
    <col min="2558" max="2567" width="11.44140625" style="117"/>
    <col min="2568" max="2568" width="14.5546875" style="117" customWidth="1"/>
    <col min="2569" max="2796" width="11.44140625" style="117"/>
    <col min="2797" max="2797" width="17.5546875" style="117" customWidth="1"/>
    <col min="2798" max="2798" width="20.44140625" style="117" customWidth="1"/>
    <col min="2799" max="2799" width="15.5546875" style="117" customWidth="1"/>
    <col min="2800" max="2800" width="18.109375" style="117" customWidth="1"/>
    <col min="2801" max="2801" width="15.5546875" style="117" customWidth="1"/>
    <col min="2802" max="2802" width="15" style="117" customWidth="1"/>
    <col min="2803" max="2803" width="18.5546875" style="117" customWidth="1"/>
    <col min="2804" max="2804" width="16.44140625" style="117" customWidth="1"/>
    <col min="2805" max="2805" width="13.5546875" style="117" bestFit="1" customWidth="1"/>
    <col min="2806" max="2806" width="14.5546875" style="117" customWidth="1"/>
    <col min="2807" max="2807" width="13.5546875" style="117" customWidth="1"/>
    <col min="2808" max="2808" width="11.44140625" style="117"/>
    <col min="2809" max="2809" width="12.109375" style="117" bestFit="1" customWidth="1"/>
    <col min="2810" max="2812" width="11.44140625" style="117"/>
    <col min="2813" max="2813" width="13.88671875" style="117" customWidth="1"/>
    <col min="2814" max="2823" width="11.44140625" style="117"/>
    <col min="2824" max="2824" width="14.5546875" style="117" customWidth="1"/>
    <col min="2825" max="3052" width="11.44140625" style="117"/>
    <col min="3053" max="3053" width="17.5546875" style="117" customWidth="1"/>
    <col min="3054" max="3054" width="20.44140625" style="117" customWidth="1"/>
    <col min="3055" max="3055" width="15.5546875" style="117" customWidth="1"/>
    <col min="3056" max="3056" width="18.109375" style="117" customWidth="1"/>
    <col min="3057" max="3057" width="15.5546875" style="117" customWidth="1"/>
    <col min="3058" max="3058" width="15" style="117" customWidth="1"/>
    <col min="3059" max="3059" width="18.5546875" style="117" customWidth="1"/>
    <col min="3060" max="3060" width="16.44140625" style="117" customWidth="1"/>
    <col min="3061" max="3061" width="13.5546875" style="117" bestFit="1" customWidth="1"/>
    <col min="3062" max="3062" width="14.5546875" style="117" customWidth="1"/>
    <col min="3063" max="3063" width="13.5546875" style="117" customWidth="1"/>
    <col min="3064" max="3064" width="11.44140625" style="117"/>
    <col min="3065" max="3065" width="12.109375" style="117" bestFit="1" customWidth="1"/>
    <col min="3066" max="3068" width="11.44140625" style="117"/>
    <col min="3069" max="3069" width="13.88671875" style="117" customWidth="1"/>
    <col min="3070" max="3079" width="11.44140625" style="117"/>
    <col min="3080" max="3080" width="14.5546875" style="117" customWidth="1"/>
    <col min="3081" max="3308" width="11.44140625" style="117"/>
    <col min="3309" max="3309" width="17.5546875" style="117" customWidth="1"/>
    <col min="3310" max="3310" width="20.44140625" style="117" customWidth="1"/>
    <col min="3311" max="3311" width="15.5546875" style="117" customWidth="1"/>
    <col min="3312" max="3312" width="18.109375" style="117" customWidth="1"/>
    <col min="3313" max="3313" width="15.5546875" style="117" customWidth="1"/>
    <col min="3314" max="3314" width="15" style="117" customWidth="1"/>
    <col min="3315" max="3315" width="18.5546875" style="117" customWidth="1"/>
    <col min="3316" max="3316" width="16.44140625" style="117" customWidth="1"/>
    <col min="3317" max="3317" width="13.5546875" style="117" bestFit="1" customWidth="1"/>
    <col min="3318" max="3318" width="14.5546875" style="117" customWidth="1"/>
    <col min="3319" max="3319" width="13.5546875" style="117" customWidth="1"/>
    <col min="3320" max="3320" width="11.44140625" style="117"/>
    <col min="3321" max="3321" width="12.109375" style="117" bestFit="1" customWidth="1"/>
    <col min="3322" max="3324" width="11.44140625" style="117"/>
    <col min="3325" max="3325" width="13.88671875" style="117" customWidth="1"/>
    <col min="3326" max="3335" width="11.44140625" style="117"/>
    <col min="3336" max="3336" width="14.5546875" style="117" customWidth="1"/>
    <col min="3337" max="3564" width="11.44140625" style="117"/>
    <col min="3565" max="3565" width="17.5546875" style="117" customWidth="1"/>
    <col min="3566" max="3566" width="20.44140625" style="117" customWidth="1"/>
    <col min="3567" max="3567" width="15.5546875" style="117" customWidth="1"/>
    <col min="3568" max="3568" width="18.109375" style="117" customWidth="1"/>
    <col min="3569" max="3569" width="15.5546875" style="117" customWidth="1"/>
    <col min="3570" max="3570" width="15" style="117" customWidth="1"/>
    <col min="3571" max="3571" width="18.5546875" style="117" customWidth="1"/>
    <col min="3572" max="3572" width="16.44140625" style="117" customWidth="1"/>
    <col min="3573" max="3573" width="13.5546875" style="117" bestFit="1" customWidth="1"/>
    <col min="3574" max="3574" width="14.5546875" style="117" customWidth="1"/>
    <col min="3575" max="3575" width="13.5546875" style="117" customWidth="1"/>
    <col min="3576" max="3576" width="11.44140625" style="117"/>
    <col min="3577" max="3577" width="12.109375" style="117" bestFit="1" customWidth="1"/>
    <col min="3578" max="3580" width="11.44140625" style="117"/>
    <col min="3581" max="3581" width="13.88671875" style="117" customWidth="1"/>
    <col min="3582" max="3591" width="11.44140625" style="117"/>
    <col min="3592" max="3592" width="14.5546875" style="117" customWidth="1"/>
    <col min="3593" max="3820" width="11.44140625" style="117"/>
    <col min="3821" max="3821" width="17.5546875" style="117" customWidth="1"/>
    <col min="3822" max="3822" width="20.44140625" style="117" customWidth="1"/>
    <col min="3823" max="3823" width="15.5546875" style="117" customWidth="1"/>
    <col min="3824" max="3824" width="18.109375" style="117" customWidth="1"/>
    <col min="3825" max="3825" width="15.5546875" style="117" customWidth="1"/>
    <col min="3826" max="3826" width="15" style="117" customWidth="1"/>
    <col min="3827" max="3827" width="18.5546875" style="117" customWidth="1"/>
    <col min="3828" max="3828" width="16.44140625" style="117" customWidth="1"/>
    <col min="3829" max="3829" width="13.5546875" style="117" bestFit="1" customWidth="1"/>
    <col min="3830" max="3830" width="14.5546875" style="117" customWidth="1"/>
    <col min="3831" max="3831" width="13.5546875" style="117" customWidth="1"/>
    <col min="3832" max="3832" width="11.44140625" style="117"/>
    <col min="3833" max="3833" width="12.109375" style="117" bestFit="1" customWidth="1"/>
    <col min="3834" max="3836" width="11.44140625" style="117"/>
    <col min="3837" max="3837" width="13.88671875" style="117" customWidth="1"/>
    <col min="3838" max="3847" width="11.44140625" style="117"/>
    <col min="3848" max="3848" width="14.5546875" style="117" customWidth="1"/>
    <col min="3849" max="4076" width="11.44140625" style="117"/>
    <col min="4077" max="4077" width="17.5546875" style="117" customWidth="1"/>
    <col min="4078" max="4078" width="20.44140625" style="117" customWidth="1"/>
    <col min="4079" max="4079" width="15.5546875" style="117" customWidth="1"/>
    <col min="4080" max="4080" width="18.109375" style="117" customWidth="1"/>
    <col min="4081" max="4081" width="15.5546875" style="117" customWidth="1"/>
    <col min="4082" max="4082" width="15" style="117" customWidth="1"/>
    <col min="4083" max="4083" width="18.5546875" style="117" customWidth="1"/>
    <col min="4084" max="4084" width="16.44140625" style="117" customWidth="1"/>
    <col min="4085" max="4085" width="13.5546875" style="117" bestFit="1" customWidth="1"/>
    <col min="4086" max="4086" width="14.5546875" style="117" customWidth="1"/>
    <col min="4087" max="4087" width="13.5546875" style="117" customWidth="1"/>
    <col min="4088" max="4088" width="11.44140625" style="117"/>
    <col min="4089" max="4089" width="12.109375" style="117" bestFit="1" customWidth="1"/>
    <col min="4090" max="4092" width="11.44140625" style="117"/>
    <col min="4093" max="4093" width="13.88671875" style="117" customWidth="1"/>
    <col min="4094" max="4103" width="11.44140625" style="117"/>
    <col min="4104" max="4104" width="14.5546875" style="117" customWidth="1"/>
    <col min="4105" max="4332" width="11.44140625" style="117"/>
    <col min="4333" max="4333" width="17.5546875" style="117" customWidth="1"/>
    <col min="4334" max="4334" width="20.44140625" style="117" customWidth="1"/>
    <col min="4335" max="4335" width="15.5546875" style="117" customWidth="1"/>
    <col min="4336" max="4336" width="18.109375" style="117" customWidth="1"/>
    <col min="4337" max="4337" width="15.5546875" style="117" customWidth="1"/>
    <col min="4338" max="4338" width="15" style="117" customWidth="1"/>
    <col min="4339" max="4339" width="18.5546875" style="117" customWidth="1"/>
    <col min="4340" max="4340" width="16.44140625" style="117" customWidth="1"/>
    <col min="4341" max="4341" width="13.5546875" style="117" bestFit="1" customWidth="1"/>
    <col min="4342" max="4342" width="14.5546875" style="117" customWidth="1"/>
    <col min="4343" max="4343" width="13.5546875" style="117" customWidth="1"/>
    <col min="4344" max="4344" width="11.44140625" style="117"/>
    <col min="4345" max="4345" width="12.109375" style="117" bestFit="1" customWidth="1"/>
    <col min="4346" max="4348" width="11.44140625" style="117"/>
    <col min="4349" max="4349" width="13.88671875" style="117" customWidth="1"/>
    <col min="4350" max="4359" width="11.44140625" style="117"/>
    <col min="4360" max="4360" width="14.5546875" style="117" customWidth="1"/>
    <col min="4361" max="4588" width="11.44140625" style="117"/>
    <col min="4589" max="4589" width="17.5546875" style="117" customWidth="1"/>
    <col min="4590" max="4590" width="20.44140625" style="117" customWidth="1"/>
    <col min="4591" max="4591" width="15.5546875" style="117" customWidth="1"/>
    <col min="4592" max="4592" width="18.109375" style="117" customWidth="1"/>
    <col min="4593" max="4593" width="15.5546875" style="117" customWidth="1"/>
    <col min="4594" max="4594" width="15" style="117" customWidth="1"/>
    <col min="4595" max="4595" width="18.5546875" style="117" customWidth="1"/>
    <col min="4596" max="4596" width="16.44140625" style="117" customWidth="1"/>
    <col min="4597" max="4597" width="13.5546875" style="117" bestFit="1" customWidth="1"/>
    <col min="4598" max="4598" width="14.5546875" style="117" customWidth="1"/>
    <col min="4599" max="4599" width="13.5546875" style="117" customWidth="1"/>
    <col min="4600" max="4600" width="11.44140625" style="117"/>
    <col min="4601" max="4601" width="12.109375" style="117" bestFit="1" customWidth="1"/>
    <col min="4602" max="4604" width="11.44140625" style="117"/>
    <col min="4605" max="4605" width="13.88671875" style="117" customWidth="1"/>
    <col min="4606" max="4615" width="11.44140625" style="117"/>
    <col min="4616" max="4616" width="14.5546875" style="117" customWidth="1"/>
    <col min="4617" max="4844" width="11.44140625" style="117"/>
    <col min="4845" max="4845" width="17.5546875" style="117" customWidth="1"/>
    <col min="4846" max="4846" width="20.44140625" style="117" customWidth="1"/>
    <col min="4847" max="4847" width="15.5546875" style="117" customWidth="1"/>
    <col min="4848" max="4848" width="18.109375" style="117" customWidth="1"/>
    <col min="4849" max="4849" width="15.5546875" style="117" customWidth="1"/>
    <col min="4850" max="4850" width="15" style="117" customWidth="1"/>
    <col min="4851" max="4851" width="18.5546875" style="117" customWidth="1"/>
    <col min="4852" max="4852" width="16.44140625" style="117" customWidth="1"/>
    <col min="4853" max="4853" width="13.5546875" style="117" bestFit="1" customWidth="1"/>
    <col min="4854" max="4854" width="14.5546875" style="117" customWidth="1"/>
    <col min="4855" max="4855" width="13.5546875" style="117" customWidth="1"/>
    <col min="4856" max="4856" width="11.44140625" style="117"/>
    <col min="4857" max="4857" width="12.109375" style="117" bestFit="1" customWidth="1"/>
    <col min="4858" max="4860" width="11.44140625" style="117"/>
    <col min="4861" max="4861" width="13.88671875" style="117" customWidth="1"/>
    <col min="4862" max="4871" width="11.44140625" style="117"/>
    <col min="4872" max="4872" width="14.5546875" style="117" customWidth="1"/>
    <col min="4873" max="5100" width="11.44140625" style="117"/>
    <col min="5101" max="5101" width="17.5546875" style="117" customWidth="1"/>
    <col min="5102" max="5102" width="20.44140625" style="117" customWidth="1"/>
    <col min="5103" max="5103" width="15.5546875" style="117" customWidth="1"/>
    <col min="5104" max="5104" width="18.109375" style="117" customWidth="1"/>
    <col min="5105" max="5105" width="15.5546875" style="117" customWidth="1"/>
    <col min="5106" max="5106" width="15" style="117" customWidth="1"/>
    <col min="5107" max="5107" width="18.5546875" style="117" customWidth="1"/>
    <col min="5108" max="5108" width="16.44140625" style="117" customWidth="1"/>
    <col min="5109" max="5109" width="13.5546875" style="117" bestFit="1" customWidth="1"/>
    <col min="5110" max="5110" width="14.5546875" style="117" customWidth="1"/>
    <col min="5111" max="5111" width="13.5546875" style="117" customWidth="1"/>
    <col min="5112" max="5112" width="11.44140625" style="117"/>
    <col min="5113" max="5113" width="12.109375" style="117" bestFit="1" customWidth="1"/>
    <col min="5114" max="5116" width="11.44140625" style="117"/>
    <col min="5117" max="5117" width="13.88671875" style="117" customWidth="1"/>
    <col min="5118" max="5127" width="11.44140625" style="117"/>
    <col min="5128" max="5128" width="14.5546875" style="117" customWidth="1"/>
    <col min="5129" max="5356" width="11.44140625" style="117"/>
    <col min="5357" max="5357" width="17.5546875" style="117" customWidth="1"/>
    <col min="5358" max="5358" width="20.44140625" style="117" customWidth="1"/>
    <col min="5359" max="5359" width="15.5546875" style="117" customWidth="1"/>
    <col min="5360" max="5360" width="18.109375" style="117" customWidth="1"/>
    <col min="5361" max="5361" width="15.5546875" style="117" customWidth="1"/>
    <col min="5362" max="5362" width="15" style="117" customWidth="1"/>
    <col min="5363" max="5363" width="18.5546875" style="117" customWidth="1"/>
    <col min="5364" max="5364" width="16.44140625" style="117" customWidth="1"/>
    <col min="5365" max="5365" width="13.5546875" style="117" bestFit="1" customWidth="1"/>
    <col min="5366" max="5366" width="14.5546875" style="117" customWidth="1"/>
    <col min="5367" max="5367" width="13.5546875" style="117" customWidth="1"/>
    <col min="5368" max="5368" width="11.44140625" style="117"/>
    <col min="5369" max="5369" width="12.109375" style="117" bestFit="1" customWidth="1"/>
    <col min="5370" max="5372" width="11.44140625" style="117"/>
    <col min="5373" max="5373" width="13.88671875" style="117" customWidth="1"/>
    <col min="5374" max="5383" width="11.44140625" style="117"/>
    <col min="5384" max="5384" width="14.5546875" style="117" customWidth="1"/>
    <col min="5385" max="5612" width="11.44140625" style="117"/>
    <col min="5613" max="5613" width="17.5546875" style="117" customWidth="1"/>
    <col min="5614" max="5614" width="20.44140625" style="117" customWidth="1"/>
    <col min="5615" max="5615" width="15.5546875" style="117" customWidth="1"/>
    <col min="5616" max="5616" width="18.109375" style="117" customWidth="1"/>
    <col min="5617" max="5617" width="15.5546875" style="117" customWidth="1"/>
    <col min="5618" max="5618" width="15" style="117" customWidth="1"/>
    <col min="5619" max="5619" width="18.5546875" style="117" customWidth="1"/>
    <col min="5620" max="5620" width="16.44140625" style="117" customWidth="1"/>
    <col min="5621" max="5621" width="13.5546875" style="117" bestFit="1" customWidth="1"/>
    <col min="5622" max="5622" width="14.5546875" style="117" customWidth="1"/>
    <col min="5623" max="5623" width="13.5546875" style="117" customWidth="1"/>
    <col min="5624" max="5624" width="11.44140625" style="117"/>
    <col min="5625" max="5625" width="12.109375" style="117" bestFit="1" customWidth="1"/>
    <col min="5626" max="5628" width="11.44140625" style="117"/>
    <col min="5629" max="5629" width="13.88671875" style="117" customWidth="1"/>
    <col min="5630" max="5639" width="11.44140625" style="117"/>
    <col min="5640" max="5640" width="14.5546875" style="117" customWidth="1"/>
    <col min="5641" max="5868" width="11.44140625" style="117"/>
    <col min="5869" max="5869" width="17.5546875" style="117" customWidth="1"/>
    <col min="5870" max="5870" width="20.44140625" style="117" customWidth="1"/>
    <col min="5871" max="5871" width="15.5546875" style="117" customWidth="1"/>
    <col min="5872" max="5872" width="18.109375" style="117" customWidth="1"/>
    <col min="5873" max="5873" width="15.5546875" style="117" customWidth="1"/>
    <col min="5874" max="5874" width="15" style="117" customWidth="1"/>
    <col min="5875" max="5875" width="18.5546875" style="117" customWidth="1"/>
    <col min="5876" max="5876" width="16.44140625" style="117" customWidth="1"/>
    <col min="5877" max="5877" width="13.5546875" style="117" bestFit="1" customWidth="1"/>
    <col min="5878" max="5878" width="14.5546875" style="117" customWidth="1"/>
    <col min="5879" max="5879" width="13.5546875" style="117" customWidth="1"/>
    <col min="5880" max="5880" width="11.44140625" style="117"/>
    <col min="5881" max="5881" width="12.109375" style="117" bestFit="1" customWidth="1"/>
    <col min="5882" max="5884" width="11.44140625" style="117"/>
    <col min="5885" max="5885" width="13.88671875" style="117" customWidth="1"/>
    <col min="5886" max="5895" width="11.44140625" style="117"/>
    <col min="5896" max="5896" width="14.5546875" style="117" customWidth="1"/>
    <col min="5897" max="6124" width="11.44140625" style="117"/>
    <col min="6125" max="6125" width="17.5546875" style="117" customWidth="1"/>
    <col min="6126" max="6126" width="20.44140625" style="117" customWidth="1"/>
    <col min="6127" max="6127" width="15.5546875" style="117" customWidth="1"/>
    <col min="6128" max="6128" width="18.109375" style="117" customWidth="1"/>
    <col min="6129" max="6129" width="15.5546875" style="117" customWidth="1"/>
    <col min="6130" max="6130" width="15" style="117" customWidth="1"/>
    <col min="6131" max="6131" width="18.5546875" style="117" customWidth="1"/>
    <col min="6132" max="6132" width="16.44140625" style="117" customWidth="1"/>
    <col min="6133" max="6133" width="13.5546875" style="117" bestFit="1" customWidth="1"/>
    <col min="6134" max="6134" width="14.5546875" style="117" customWidth="1"/>
    <col min="6135" max="6135" width="13.5546875" style="117" customWidth="1"/>
    <col min="6136" max="6136" width="11.44140625" style="117"/>
    <col min="6137" max="6137" width="12.109375" style="117" bestFit="1" customWidth="1"/>
    <col min="6138" max="6140" width="11.44140625" style="117"/>
    <col min="6141" max="6141" width="13.88671875" style="117" customWidth="1"/>
    <col min="6142" max="6151" width="11.44140625" style="117"/>
    <col min="6152" max="6152" width="14.5546875" style="117" customWidth="1"/>
    <col min="6153" max="6380" width="11.44140625" style="117"/>
    <col min="6381" max="6381" width="17.5546875" style="117" customWidth="1"/>
    <col min="6382" max="6382" width="20.44140625" style="117" customWidth="1"/>
    <col min="6383" max="6383" width="15.5546875" style="117" customWidth="1"/>
    <col min="6384" max="6384" width="18.109375" style="117" customWidth="1"/>
    <col min="6385" max="6385" width="15.5546875" style="117" customWidth="1"/>
    <col min="6386" max="6386" width="15" style="117" customWidth="1"/>
    <col min="6387" max="6387" width="18.5546875" style="117" customWidth="1"/>
    <col min="6388" max="6388" width="16.44140625" style="117" customWidth="1"/>
    <col min="6389" max="6389" width="13.5546875" style="117" bestFit="1" customWidth="1"/>
    <col min="6390" max="6390" width="14.5546875" style="117" customWidth="1"/>
    <col min="6391" max="6391" width="13.5546875" style="117" customWidth="1"/>
    <col min="6392" max="6392" width="11.44140625" style="117"/>
    <col min="6393" max="6393" width="12.109375" style="117" bestFit="1" customWidth="1"/>
    <col min="6394" max="6396" width="11.44140625" style="117"/>
    <col min="6397" max="6397" width="13.88671875" style="117" customWidth="1"/>
    <col min="6398" max="6407" width="11.44140625" style="117"/>
    <col min="6408" max="6408" width="14.5546875" style="117" customWidth="1"/>
    <col min="6409" max="6636" width="11.44140625" style="117"/>
    <col min="6637" max="6637" width="17.5546875" style="117" customWidth="1"/>
    <col min="6638" max="6638" width="20.44140625" style="117" customWidth="1"/>
    <col min="6639" max="6639" width="15.5546875" style="117" customWidth="1"/>
    <col min="6640" max="6640" width="18.109375" style="117" customWidth="1"/>
    <col min="6641" max="6641" width="15.5546875" style="117" customWidth="1"/>
    <col min="6642" max="6642" width="15" style="117" customWidth="1"/>
    <col min="6643" max="6643" width="18.5546875" style="117" customWidth="1"/>
    <col min="6644" max="6644" width="16.44140625" style="117" customWidth="1"/>
    <col min="6645" max="6645" width="13.5546875" style="117" bestFit="1" customWidth="1"/>
    <col min="6646" max="6646" width="14.5546875" style="117" customWidth="1"/>
    <col min="6647" max="6647" width="13.5546875" style="117" customWidth="1"/>
    <col min="6648" max="6648" width="11.44140625" style="117"/>
    <col min="6649" max="6649" width="12.109375" style="117" bestFit="1" customWidth="1"/>
    <col min="6650" max="6652" width="11.44140625" style="117"/>
    <col min="6653" max="6653" width="13.88671875" style="117" customWidth="1"/>
    <col min="6654" max="6663" width="11.44140625" style="117"/>
    <col min="6664" max="6664" width="14.5546875" style="117" customWidth="1"/>
    <col min="6665" max="6892" width="11.44140625" style="117"/>
    <col min="6893" max="6893" width="17.5546875" style="117" customWidth="1"/>
    <col min="6894" max="6894" width="20.44140625" style="117" customWidth="1"/>
    <col min="6895" max="6895" width="15.5546875" style="117" customWidth="1"/>
    <col min="6896" max="6896" width="18.109375" style="117" customWidth="1"/>
    <col min="6897" max="6897" width="15.5546875" style="117" customWidth="1"/>
    <col min="6898" max="6898" width="15" style="117" customWidth="1"/>
    <col min="6899" max="6899" width="18.5546875" style="117" customWidth="1"/>
    <col min="6900" max="6900" width="16.44140625" style="117" customWidth="1"/>
    <col min="6901" max="6901" width="13.5546875" style="117" bestFit="1" customWidth="1"/>
    <col min="6902" max="6902" width="14.5546875" style="117" customWidth="1"/>
    <col min="6903" max="6903" width="13.5546875" style="117" customWidth="1"/>
    <col min="6904" max="6904" width="11.44140625" style="117"/>
    <col min="6905" max="6905" width="12.109375" style="117" bestFit="1" customWidth="1"/>
    <col min="6906" max="6908" width="11.44140625" style="117"/>
    <col min="6909" max="6909" width="13.88671875" style="117" customWidth="1"/>
    <col min="6910" max="6919" width="11.44140625" style="117"/>
    <col min="6920" max="6920" width="14.5546875" style="117" customWidth="1"/>
    <col min="6921" max="7148" width="11.44140625" style="117"/>
    <col min="7149" max="7149" width="17.5546875" style="117" customWidth="1"/>
    <col min="7150" max="7150" width="20.44140625" style="117" customWidth="1"/>
    <col min="7151" max="7151" width="15.5546875" style="117" customWidth="1"/>
    <col min="7152" max="7152" width="18.109375" style="117" customWidth="1"/>
    <col min="7153" max="7153" width="15.5546875" style="117" customWidth="1"/>
    <col min="7154" max="7154" width="15" style="117" customWidth="1"/>
    <col min="7155" max="7155" width="18.5546875" style="117" customWidth="1"/>
    <col min="7156" max="7156" width="16.44140625" style="117" customWidth="1"/>
    <col min="7157" max="7157" width="13.5546875" style="117" bestFit="1" customWidth="1"/>
    <col min="7158" max="7158" width="14.5546875" style="117" customWidth="1"/>
    <col min="7159" max="7159" width="13.5546875" style="117" customWidth="1"/>
    <col min="7160" max="7160" width="11.44140625" style="117"/>
    <col min="7161" max="7161" width="12.109375" style="117" bestFit="1" customWidth="1"/>
    <col min="7162" max="7164" width="11.44140625" style="117"/>
    <col min="7165" max="7165" width="13.88671875" style="117" customWidth="1"/>
    <col min="7166" max="7175" width="11.44140625" style="117"/>
    <col min="7176" max="7176" width="14.5546875" style="117" customWidth="1"/>
    <col min="7177" max="7404" width="11.44140625" style="117"/>
    <col min="7405" max="7405" width="17.5546875" style="117" customWidth="1"/>
    <col min="7406" max="7406" width="20.44140625" style="117" customWidth="1"/>
    <col min="7407" max="7407" width="15.5546875" style="117" customWidth="1"/>
    <col min="7408" max="7408" width="18.109375" style="117" customWidth="1"/>
    <col min="7409" max="7409" width="15.5546875" style="117" customWidth="1"/>
    <col min="7410" max="7410" width="15" style="117" customWidth="1"/>
    <col min="7411" max="7411" width="18.5546875" style="117" customWidth="1"/>
    <col min="7412" max="7412" width="16.44140625" style="117" customWidth="1"/>
    <col min="7413" max="7413" width="13.5546875" style="117" bestFit="1" customWidth="1"/>
    <col min="7414" max="7414" width="14.5546875" style="117" customWidth="1"/>
    <col min="7415" max="7415" width="13.5546875" style="117" customWidth="1"/>
    <col min="7416" max="7416" width="11.44140625" style="117"/>
    <col min="7417" max="7417" width="12.109375" style="117" bestFit="1" customWidth="1"/>
    <col min="7418" max="7420" width="11.44140625" style="117"/>
    <col min="7421" max="7421" width="13.88671875" style="117" customWidth="1"/>
    <col min="7422" max="7431" width="11.44140625" style="117"/>
    <col min="7432" max="7432" width="14.5546875" style="117" customWidth="1"/>
    <col min="7433" max="7660" width="11.44140625" style="117"/>
    <col min="7661" max="7661" width="17.5546875" style="117" customWidth="1"/>
    <col min="7662" max="7662" width="20.44140625" style="117" customWidth="1"/>
    <col min="7663" max="7663" width="15.5546875" style="117" customWidth="1"/>
    <col min="7664" max="7664" width="18.109375" style="117" customWidth="1"/>
    <col min="7665" max="7665" width="15.5546875" style="117" customWidth="1"/>
    <col min="7666" max="7666" width="15" style="117" customWidth="1"/>
    <col min="7667" max="7667" width="18.5546875" style="117" customWidth="1"/>
    <col min="7668" max="7668" width="16.44140625" style="117" customWidth="1"/>
    <col min="7669" max="7669" width="13.5546875" style="117" bestFit="1" customWidth="1"/>
    <col min="7670" max="7670" width="14.5546875" style="117" customWidth="1"/>
    <col min="7671" max="7671" width="13.5546875" style="117" customWidth="1"/>
    <col min="7672" max="7672" width="11.44140625" style="117"/>
    <col min="7673" max="7673" width="12.109375" style="117" bestFit="1" customWidth="1"/>
    <col min="7674" max="7676" width="11.44140625" style="117"/>
    <col min="7677" max="7677" width="13.88671875" style="117" customWidth="1"/>
    <col min="7678" max="7687" width="11.44140625" style="117"/>
    <col min="7688" max="7688" width="14.5546875" style="117" customWidth="1"/>
    <col min="7689" max="7916" width="11.44140625" style="117"/>
    <col min="7917" max="7917" width="17.5546875" style="117" customWidth="1"/>
    <col min="7918" max="7918" width="20.44140625" style="117" customWidth="1"/>
    <col min="7919" max="7919" width="15.5546875" style="117" customWidth="1"/>
    <col min="7920" max="7920" width="18.109375" style="117" customWidth="1"/>
    <col min="7921" max="7921" width="15.5546875" style="117" customWidth="1"/>
    <col min="7922" max="7922" width="15" style="117" customWidth="1"/>
    <col min="7923" max="7923" width="18.5546875" style="117" customWidth="1"/>
    <col min="7924" max="7924" width="16.44140625" style="117" customWidth="1"/>
    <col min="7925" max="7925" width="13.5546875" style="117" bestFit="1" customWidth="1"/>
    <col min="7926" max="7926" width="14.5546875" style="117" customWidth="1"/>
    <col min="7927" max="7927" width="13.5546875" style="117" customWidth="1"/>
    <col min="7928" max="7928" width="11.44140625" style="117"/>
    <col min="7929" max="7929" width="12.109375" style="117" bestFit="1" customWidth="1"/>
    <col min="7930" max="7932" width="11.44140625" style="117"/>
    <col min="7933" max="7933" width="13.88671875" style="117" customWidth="1"/>
    <col min="7934" max="7943" width="11.44140625" style="117"/>
    <col min="7944" max="7944" width="14.5546875" style="117" customWidth="1"/>
    <col min="7945" max="8172" width="11.44140625" style="117"/>
    <col min="8173" max="8173" width="17.5546875" style="117" customWidth="1"/>
    <col min="8174" max="8174" width="20.44140625" style="117" customWidth="1"/>
    <col min="8175" max="8175" width="15.5546875" style="117" customWidth="1"/>
    <col min="8176" max="8176" width="18.109375" style="117" customWidth="1"/>
    <col min="8177" max="8177" width="15.5546875" style="117" customWidth="1"/>
    <col min="8178" max="8178" width="15" style="117" customWidth="1"/>
    <col min="8179" max="8179" width="18.5546875" style="117" customWidth="1"/>
    <col min="8180" max="8180" width="16.44140625" style="117" customWidth="1"/>
    <col min="8181" max="8181" width="13.5546875" style="117" bestFit="1" customWidth="1"/>
    <col min="8182" max="8182" width="14.5546875" style="117" customWidth="1"/>
    <col min="8183" max="8183" width="13.5546875" style="117" customWidth="1"/>
    <col min="8184" max="8184" width="11.44140625" style="117"/>
    <col min="8185" max="8185" width="12.109375" style="117" bestFit="1" customWidth="1"/>
    <col min="8186" max="8188" width="11.44140625" style="117"/>
    <col min="8189" max="8189" width="13.88671875" style="117" customWidth="1"/>
    <col min="8190" max="8199" width="11.44140625" style="117"/>
    <col min="8200" max="8200" width="14.5546875" style="117" customWidth="1"/>
    <col min="8201" max="8428" width="11.44140625" style="117"/>
    <col min="8429" max="8429" width="17.5546875" style="117" customWidth="1"/>
    <col min="8430" max="8430" width="20.44140625" style="117" customWidth="1"/>
    <col min="8431" max="8431" width="15.5546875" style="117" customWidth="1"/>
    <col min="8432" max="8432" width="18.109375" style="117" customWidth="1"/>
    <col min="8433" max="8433" width="15.5546875" style="117" customWidth="1"/>
    <col min="8434" max="8434" width="15" style="117" customWidth="1"/>
    <col min="8435" max="8435" width="18.5546875" style="117" customWidth="1"/>
    <col min="8436" max="8436" width="16.44140625" style="117" customWidth="1"/>
    <col min="8437" max="8437" width="13.5546875" style="117" bestFit="1" customWidth="1"/>
    <col min="8438" max="8438" width="14.5546875" style="117" customWidth="1"/>
    <col min="8439" max="8439" width="13.5546875" style="117" customWidth="1"/>
    <col min="8440" max="8440" width="11.44140625" style="117"/>
    <col min="8441" max="8441" width="12.109375" style="117" bestFit="1" customWidth="1"/>
    <col min="8442" max="8444" width="11.44140625" style="117"/>
    <col min="8445" max="8445" width="13.88671875" style="117" customWidth="1"/>
    <col min="8446" max="8455" width="11.44140625" style="117"/>
    <col min="8456" max="8456" width="14.5546875" style="117" customWidth="1"/>
    <col min="8457" max="8684" width="11.44140625" style="117"/>
    <col min="8685" max="8685" width="17.5546875" style="117" customWidth="1"/>
    <col min="8686" max="8686" width="20.44140625" style="117" customWidth="1"/>
    <col min="8687" max="8687" width="15.5546875" style="117" customWidth="1"/>
    <col min="8688" max="8688" width="18.109375" style="117" customWidth="1"/>
    <col min="8689" max="8689" width="15.5546875" style="117" customWidth="1"/>
    <col min="8690" max="8690" width="15" style="117" customWidth="1"/>
    <col min="8691" max="8691" width="18.5546875" style="117" customWidth="1"/>
    <col min="8692" max="8692" width="16.44140625" style="117" customWidth="1"/>
    <col min="8693" max="8693" width="13.5546875" style="117" bestFit="1" customWidth="1"/>
    <col min="8694" max="8694" width="14.5546875" style="117" customWidth="1"/>
    <col min="8695" max="8695" width="13.5546875" style="117" customWidth="1"/>
    <col min="8696" max="8696" width="11.44140625" style="117"/>
    <col min="8697" max="8697" width="12.109375" style="117" bestFit="1" customWidth="1"/>
    <col min="8698" max="8700" width="11.44140625" style="117"/>
    <col min="8701" max="8701" width="13.88671875" style="117" customWidth="1"/>
    <col min="8702" max="8711" width="11.44140625" style="117"/>
    <col min="8712" max="8712" width="14.5546875" style="117" customWidth="1"/>
    <col min="8713" max="8940" width="11.44140625" style="117"/>
    <col min="8941" max="8941" width="17.5546875" style="117" customWidth="1"/>
    <col min="8942" max="8942" width="20.44140625" style="117" customWidth="1"/>
    <col min="8943" max="8943" width="15.5546875" style="117" customWidth="1"/>
    <col min="8944" max="8944" width="18.109375" style="117" customWidth="1"/>
    <col min="8945" max="8945" width="15.5546875" style="117" customWidth="1"/>
    <col min="8946" max="8946" width="15" style="117" customWidth="1"/>
    <col min="8947" max="8947" width="18.5546875" style="117" customWidth="1"/>
    <col min="8948" max="8948" width="16.44140625" style="117" customWidth="1"/>
    <col min="8949" max="8949" width="13.5546875" style="117" bestFit="1" customWidth="1"/>
    <col min="8950" max="8950" width="14.5546875" style="117" customWidth="1"/>
    <col min="8951" max="8951" width="13.5546875" style="117" customWidth="1"/>
    <col min="8952" max="8952" width="11.44140625" style="117"/>
    <col min="8953" max="8953" width="12.109375" style="117" bestFit="1" customWidth="1"/>
    <col min="8954" max="8956" width="11.44140625" style="117"/>
    <col min="8957" max="8957" width="13.88671875" style="117" customWidth="1"/>
    <col min="8958" max="8967" width="11.44140625" style="117"/>
    <col min="8968" max="8968" width="14.5546875" style="117" customWidth="1"/>
    <col min="8969" max="9196" width="11.44140625" style="117"/>
    <col min="9197" max="9197" width="17.5546875" style="117" customWidth="1"/>
    <col min="9198" max="9198" width="20.44140625" style="117" customWidth="1"/>
    <col min="9199" max="9199" width="15.5546875" style="117" customWidth="1"/>
    <col min="9200" max="9200" width="18.109375" style="117" customWidth="1"/>
    <col min="9201" max="9201" width="15.5546875" style="117" customWidth="1"/>
    <col min="9202" max="9202" width="15" style="117" customWidth="1"/>
    <col min="9203" max="9203" width="18.5546875" style="117" customWidth="1"/>
    <col min="9204" max="9204" width="16.44140625" style="117" customWidth="1"/>
    <col min="9205" max="9205" width="13.5546875" style="117" bestFit="1" customWidth="1"/>
    <col min="9206" max="9206" width="14.5546875" style="117" customWidth="1"/>
    <col min="9207" max="9207" width="13.5546875" style="117" customWidth="1"/>
    <col min="9208" max="9208" width="11.44140625" style="117"/>
    <col min="9209" max="9209" width="12.109375" style="117" bestFit="1" customWidth="1"/>
    <col min="9210" max="9212" width="11.44140625" style="117"/>
    <col min="9213" max="9213" width="13.88671875" style="117" customWidth="1"/>
    <col min="9214" max="9223" width="11.44140625" style="117"/>
    <col min="9224" max="9224" width="14.5546875" style="117" customWidth="1"/>
    <col min="9225" max="9452" width="11.44140625" style="117"/>
    <col min="9453" max="9453" width="17.5546875" style="117" customWidth="1"/>
    <col min="9454" max="9454" width="20.44140625" style="117" customWidth="1"/>
    <col min="9455" max="9455" width="15.5546875" style="117" customWidth="1"/>
    <col min="9456" max="9456" width="18.109375" style="117" customWidth="1"/>
    <col min="9457" max="9457" width="15.5546875" style="117" customWidth="1"/>
    <col min="9458" max="9458" width="15" style="117" customWidth="1"/>
    <col min="9459" max="9459" width="18.5546875" style="117" customWidth="1"/>
    <col min="9460" max="9460" width="16.44140625" style="117" customWidth="1"/>
    <col min="9461" max="9461" width="13.5546875" style="117" bestFit="1" customWidth="1"/>
    <col min="9462" max="9462" width="14.5546875" style="117" customWidth="1"/>
    <col min="9463" max="9463" width="13.5546875" style="117" customWidth="1"/>
    <col min="9464" max="9464" width="11.44140625" style="117"/>
    <col min="9465" max="9465" width="12.109375" style="117" bestFit="1" customWidth="1"/>
    <col min="9466" max="9468" width="11.44140625" style="117"/>
    <col min="9469" max="9469" width="13.88671875" style="117" customWidth="1"/>
    <col min="9470" max="9479" width="11.44140625" style="117"/>
    <col min="9480" max="9480" width="14.5546875" style="117" customWidth="1"/>
    <col min="9481" max="9708" width="11.44140625" style="117"/>
    <col min="9709" max="9709" width="17.5546875" style="117" customWidth="1"/>
    <col min="9710" max="9710" width="20.44140625" style="117" customWidth="1"/>
    <col min="9711" max="9711" width="15.5546875" style="117" customWidth="1"/>
    <col min="9712" max="9712" width="18.109375" style="117" customWidth="1"/>
    <col min="9713" max="9713" width="15.5546875" style="117" customWidth="1"/>
    <col min="9714" max="9714" width="15" style="117" customWidth="1"/>
    <col min="9715" max="9715" width="18.5546875" style="117" customWidth="1"/>
    <col min="9716" max="9716" width="16.44140625" style="117" customWidth="1"/>
    <col min="9717" max="9717" width="13.5546875" style="117" bestFit="1" customWidth="1"/>
    <col min="9718" max="9718" width="14.5546875" style="117" customWidth="1"/>
    <col min="9719" max="9719" width="13.5546875" style="117" customWidth="1"/>
    <col min="9720" max="9720" width="11.44140625" style="117"/>
    <col min="9721" max="9721" width="12.109375" style="117" bestFit="1" customWidth="1"/>
    <col min="9722" max="9724" width="11.44140625" style="117"/>
    <col min="9725" max="9725" width="13.88671875" style="117" customWidth="1"/>
    <col min="9726" max="9735" width="11.44140625" style="117"/>
    <col min="9736" max="9736" width="14.5546875" style="117" customWidth="1"/>
    <col min="9737" max="9964" width="11.44140625" style="117"/>
    <col min="9965" max="9965" width="17.5546875" style="117" customWidth="1"/>
    <col min="9966" max="9966" width="20.44140625" style="117" customWidth="1"/>
    <col min="9967" max="9967" width="15.5546875" style="117" customWidth="1"/>
    <col min="9968" max="9968" width="18.109375" style="117" customWidth="1"/>
    <col min="9969" max="9969" width="15.5546875" style="117" customWidth="1"/>
    <col min="9970" max="9970" width="15" style="117" customWidth="1"/>
    <col min="9971" max="9971" width="18.5546875" style="117" customWidth="1"/>
    <col min="9972" max="9972" width="16.44140625" style="117" customWidth="1"/>
    <col min="9973" max="9973" width="13.5546875" style="117" bestFit="1" customWidth="1"/>
    <col min="9974" max="9974" width="14.5546875" style="117" customWidth="1"/>
    <col min="9975" max="9975" width="13.5546875" style="117" customWidth="1"/>
    <col min="9976" max="9976" width="11.44140625" style="117"/>
    <col min="9977" max="9977" width="12.109375" style="117" bestFit="1" customWidth="1"/>
    <col min="9978" max="9980" width="11.44140625" style="117"/>
    <col min="9981" max="9981" width="13.88671875" style="117" customWidth="1"/>
    <col min="9982" max="9991" width="11.44140625" style="117"/>
    <col min="9992" max="9992" width="14.5546875" style="117" customWidth="1"/>
    <col min="9993" max="10220" width="11.44140625" style="117"/>
    <col min="10221" max="10221" width="17.5546875" style="117" customWidth="1"/>
    <col min="10222" max="10222" width="20.44140625" style="117" customWidth="1"/>
    <col min="10223" max="10223" width="15.5546875" style="117" customWidth="1"/>
    <col min="10224" max="10224" width="18.109375" style="117" customWidth="1"/>
    <col min="10225" max="10225" width="15.5546875" style="117" customWidth="1"/>
    <col min="10226" max="10226" width="15" style="117" customWidth="1"/>
    <col min="10227" max="10227" width="18.5546875" style="117" customWidth="1"/>
    <col min="10228" max="10228" width="16.44140625" style="117" customWidth="1"/>
    <col min="10229" max="10229" width="13.5546875" style="117" bestFit="1" customWidth="1"/>
    <col min="10230" max="10230" width="14.5546875" style="117" customWidth="1"/>
    <col min="10231" max="10231" width="13.5546875" style="117" customWidth="1"/>
    <col min="10232" max="10232" width="11.44140625" style="117"/>
    <col min="10233" max="10233" width="12.109375" style="117" bestFit="1" customWidth="1"/>
    <col min="10234" max="10236" width="11.44140625" style="117"/>
    <col min="10237" max="10237" width="13.88671875" style="117" customWidth="1"/>
    <col min="10238" max="10247" width="11.44140625" style="117"/>
    <col min="10248" max="10248" width="14.5546875" style="117" customWidth="1"/>
    <col min="10249" max="10476" width="11.44140625" style="117"/>
    <col min="10477" max="10477" width="17.5546875" style="117" customWidth="1"/>
    <col min="10478" max="10478" width="20.44140625" style="117" customWidth="1"/>
    <col min="10479" max="10479" width="15.5546875" style="117" customWidth="1"/>
    <col min="10480" max="10480" width="18.109375" style="117" customWidth="1"/>
    <col min="10481" max="10481" width="15.5546875" style="117" customWidth="1"/>
    <col min="10482" max="10482" width="15" style="117" customWidth="1"/>
    <col min="10483" max="10483" width="18.5546875" style="117" customWidth="1"/>
    <col min="10484" max="10484" width="16.44140625" style="117" customWidth="1"/>
    <col min="10485" max="10485" width="13.5546875" style="117" bestFit="1" customWidth="1"/>
    <col min="10486" max="10486" width="14.5546875" style="117" customWidth="1"/>
    <col min="10487" max="10487" width="13.5546875" style="117" customWidth="1"/>
    <col min="10488" max="10488" width="11.44140625" style="117"/>
    <col min="10489" max="10489" width="12.109375" style="117" bestFit="1" customWidth="1"/>
    <col min="10490" max="10492" width="11.44140625" style="117"/>
    <col min="10493" max="10493" width="13.88671875" style="117" customWidth="1"/>
    <col min="10494" max="10503" width="11.44140625" style="117"/>
    <col min="10504" max="10504" width="14.5546875" style="117" customWidth="1"/>
    <col min="10505" max="10732" width="11.44140625" style="117"/>
    <col min="10733" max="10733" width="17.5546875" style="117" customWidth="1"/>
    <col min="10734" max="10734" width="20.44140625" style="117" customWidth="1"/>
    <col min="10735" max="10735" width="15.5546875" style="117" customWidth="1"/>
    <col min="10736" max="10736" width="18.109375" style="117" customWidth="1"/>
    <col min="10737" max="10737" width="15.5546875" style="117" customWidth="1"/>
    <col min="10738" max="10738" width="15" style="117" customWidth="1"/>
    <col min="10739" max="10739" width="18.5546875" style="117" customWidth="1"/>
    <col min="10740" max="10740" width="16.44140625" style="117" customWidth="1"/>
    <col min="10741" max="10741" width="13.5546875" style="117" bestFit="1" customWidth="1"/>
    <col min="10742" max="10742" width="14.5546875" style="117" customWidth="1"/>
    <col min="10743" max="10743" width="13.5546875" style="117" customWidth="1"/>
    <col min="10744" max="10744" width="11.44140625" style="117"/>
    <col min="10745" max="10745" width="12.109375" style="117" bestFit="1" customWidth="1"/>
    <col min="10746" max="10748" width="11.44140625" style="117"/>
    <col min="10749" max="10749" width="13.88671875" style="117" customWidth="1"/>
    <col min="10750" max="10759" width="11.44140625" style="117"/>
    <col min="10760" max="10760" width="14.5546875" style="117" customWidth="1"/>
    <col min="10761" max="10988" width="11.44140625" style="117"/>
    <col min="10989" max="10989" width="17.5546875" style="117" customWidth="1"/>
    <col min="10990" max="10990" width="20.44140625" style="117" customWidth="1"/>
    <col min="10991" max="10991" width="15.5546875" style="117" customWidth="1"/>
    <col min="10992" max="10992" width="18.109375" style="117" customWidth="1"/>
    <col min="10993" max="10993" width="15.5546875" style="117" customWidth="1"/>
    <col min="10994" max="10994" width="15" style="117" customWidth="1"/>
    <col min="10995" max="10995" width="18.5546875" style="117" customWidth="1"/>
    <col min="10996" max="10996" width="16.44140625" style="117" customWidth="1"/>
    <col min="10997" max="10997" width="13.5546875" style="117" bestFit="1" customWidth="1"/>
    <col min="10998" max="10998" width="14.5546875" style="117" customWidth="1"/>
    <col min="10999" max="10999" width="13.5546875" style="117" customWidth="1"/>
    <col min="11000" max="11000" width="11.44140625" style="117"/>
    <col min="11001" max="11001" width="12.109375" style="117" bestFit="1" customWidth="1"/>
    <col min="11002" max="11004" width="11.44140625" style="117"/>
    <col min="11005" max="11005" width="13.88671875" style="117" customWidth="1"/>
    <col min="11006" max="11015" width="11.44140625" style="117"/>
    <col min="11016" max="11016" width="14.5546875" style="117" customWidth="1"/>
    <col min="11017" max="11244" width="11.44140625" style="117"/>
    <col min="11245" max="11245" width="17.5546875" style="117" customWidth="1"/>
    <col min="11246" max="11246" width="20.44140625" style="117" customWidth="1"/>
    <col min="11247" max="11247" width="15.5546875" style="117" customWidth="1"/>
    <col min="11248" max="11248" width="18.109375" style="117" customWidth="1"/>
    <col min="11249" max="11249" width="15.5546875" style="117" customWidth="1"/>
    <col min="11250" max="11250" width="15" style="117" customWidth="1"/>
    <col min="11251" max="11251" width="18.5546875" style="117" customWidth="1"/>
    <col min="11252" max="11252" width="16.44140625" style="117" customWidth="1"/>
    <col min="11253" max="11253" width="13.5546875" style="117" bestFit="1" customWidth="1"/>
    <col min="11254" max="11254" width="14.5546875" style="117" customWidth="1"/>
    <col min="11255" max="11255" width="13.5546875" style="117" customWidth="1"/>
    <col min="11256" max="11256" width="11.44140625" style="117"/>
    <col min="11257" max="11257" width="12.109375" style="117" bestFit="1" customWidth="1"/>
    <col min="11258" max="11260" width="11.44140625" style="117"/>
    <col min="11261" max="11261" width="13.88671875" style="117" customWidth="1"/>
    <col min="11262" max="11271" width="11.44140625" style="117"/>
    <col min="11272" max="11272" width="14.5546875" style="117" customWidth="1"/>
    <col min="11273" max="11500" width="11.44140625" style="117"/>
    <col min="11501" max="11501" width="17.5546875" style="117" customWidth="1"/>
    <col min="11502" max="11502" width="20.44140625" style="117" customWidth="1"/>
    <col min="11503" max="11503" width="15.5546875" style="117" customWidth="1"/>
    <col min="11504" max="11504" width="18.109375" style="117" customWidth="1"/>
    <col min="11505" max="11505" width="15.5546875" style="117" customWidth="1"/>
    <col min="11506" max="11506" width="15" style="117" customWidth="1"/>
    <col min="11507" max="11507" width="18.5546875" style="117" customWidth="1"/>
    <col min="11508" max="11508" width="16.44140625" style="117" customWidth="1"/>
    <col min="11509" max="11509" width="13.5546875" style="117" bestFit="1" customWidth="1"/>
    <col min="11510" max="11510" width="14.5546875" style="117" customWidth="1"/>
    <col min="11511" max="11511" width="13.5546875" style="117" customWidth="1"/>
    <col min="11512" max="11512" width="11.44140625" style="117"/>
    <col min="11513" max="11513" width="12.109375" style="117" bestFit="1" customWidth="1"/>
    <col min="11514" max="11516" width="11.44140625" style="117"/>
    <col min="11517" max="11517" width="13.88671875" style="117" customWidth="1"/>
    <col min="11518" max="11527" width="11.44140625" style="117"/>
    <col min="11528" max="11528" width="14.5546875" style="117" customWidth="1"/>
    <col min="11529" max="11756" width="11.44140625" style="117"/>
    <col min="11757" max="11757" width="17.5546875" style="117" customWidth="1"/>
    <col min="11758" max="11758" width="20.44140625" style="117" customWidth="1"/>
    <col min="11759" max="11759" width="15.5546875" style="117" customWidth="1"/>
    <col min="11760" max="11760" width="18.109375" style="117" customWidth="1"/>
    <col min="11761" max="11761" width="15.5546875" style="117" customWidth="1"/>
    <col min="11762" max="11762" width="15" style="117" customWidth="1"/>
    <col min="11763" max="11763" width="18.5546875" style="117" customWidth="1"/>
    <col min="11764" max="11764" width="16.44140625" style="117" customWidth="1"/>
    <col min="11765" max="11765" width="13.5546875" style="117" bestFit="1" customWidth="1"/>
    <col min="11766" max="11766" width="14.5546875" style="117" customWidth="1"/>
    <col min="11767" max="11767" width="13.5546875" style="117" customWidth="1"/>
    <col min="11768" max="11768" width="11.44140625" style="117"/>
    <col min="11769" max="11769" width="12.109375" style="117" bestFit="1" customWidth="1"/>
    <col min="11770" max="11772" width="11.44140625" style="117"/>
    <col min="11773" max="11773" width="13.88671875" style="117" customWidth="1"/>
    <col min="11774" max="11783" width="11.44140625" style="117"/>
    <col min="11784" max="11784" width="14.5546875" style="117" customWidth="1"/>
    <col min="11785" max="12012" width="11.44140625" style="117"/>
    <col min="12013" max="12013" width="17.5546875" style="117" customWidth="1"/>
    <col min="12014" max="12014" width="20.44140625" style="117" customWidth="1"/>
    <col min="12015" max="12015" width="15.5546875" style="117" customWidth="1"/>
    <col min="12016" max="12016" width="18.109375" style="117" customWidth="1"/>
    <col min="12017" max="12017" width="15.5546875" style="117" customWidth="1"/>
    <col min="12018" max="12018" width="15" style="117" customWidth="1"/>
    <col min="12019" max="12019" width="18.5546875" style="117" customWidth="1"/>
    <col min="12020" max="12020" width="16.44140625" style="117" customWidth="1"/>
    <col min="12021" max="12021" width="13.5546875" style="117" bestFit="1" customWidth="1"/>
    <col min="12022" max="12022" width="14.5546875" style="117" customWidth="1"/>
    <col min="12023" max="12023" width="13.5546875" style="117" customWidth="1"/>
    <col min="12024" max="12024" width="11.44140625" style="117"/>
    <col min="12025" max="12025" width="12.109375" style="117" bestFit="1" customWidth="1"/>
    <col min="12026" max="12028" width="11.44140625" style="117"/>
    <col min="12029" max="12029" width="13.88671875" style="117" customWidth="1"/>
    <col min="12030" max="12039" width="11.44140625" style="117"/>
    <col min="12040" max="12040" width="14.5546875" style="117" customWidth="1"/>
    <col min="12041" max="12268" width="11.44140625" style="117"/>
    <col min="12269" max="12269" width="17.5546875" style="117" customWidth="1"/>
    <col min="12270" max="12270" width="20.44140625" style="117" customWidth="1"/>
    <col min="12271" max="12271" width="15.5546875" style="117" customWidth="1"/>
    <col min="12272" max="12272" width="18.109375" style="117" customWidth="1"/>
    <col min="12273" max="12273" width="15.5546875" style="117" customWidth="1"/>
    <col min="12274" max="12274" width="15" style="117" customWidth="1"/>
    <col min="12275" max="12275" width="18.5546875" style="117" customWidth="1"/>
    <col min="12276" max="12276" width="16.44140625" style="117" customWidth="1"/>
    <col min="12277" max="12277" width="13.5546875" style="117" bestFit="1" customWidth="1"/>
    <col min="12278" max="12278" width="14.5546875" style="117" customWidth="1"/>
    <col min="12279" max="12279" width="13.5546875" style="117" customWidth="1"/>
    <col min="12280" max="12280" width="11.44140625" style="117"/>
    <col min="12281" max="12281" width="12.109375" style="117" bestFit="1" customWidth="1"/>
    <col min="12282" max="12284" width="11.44140625" style="117"/>
    <col min="12285" max="12285" width="13.88671875" style="117" customWidth="1"/>
    <col min="12286" max="12295" width="11.44140625" style="117"/>
    <col min="12296" max="12296" width="14.5546875" style="117" customWidth="1"/>
    <col min="12297" max="12524" width="11.44140625" style="117"/>
    <col min="12525" max="12525" width="17.5546875" style="117" customWidth="1"/>
    <col min="12526" max="12526" width="20.44140625" style="117" customWidth="1"/>
    <col min="12527" max="12527" width="15.5546875" style="117" customWidth="1"/>
    <col min="12528" max="12528" width="18.109375" style="117" customWidth="1"/>
    <col min="12529" max="12529" width="15.5546875" style="117" customWidth="1"/>
    <col min="12530" max="12530" width="15" style="117" customWidth="1"/>
    <col min="12531" max="12531" width="18.5546875" style="117" customWidth="1"/>
    <col min="12532" max="12532" width="16.44140625" style="117" customWidth="1"/>
    <col min="12533" max="12533" width="13.5546875" style="117" bestFit="1" customWidth="1"/>
    <col min="12534" max="12534" width="14.5546875" style="117" customWidth="1"/>
    <col min="12535" max="12535" width="13.5546875" style="117" customWidth="1"/>
    <col min="12536" max="12536" width="11.44140625" style="117"/>
    <col min="12537" max="12537" width="12.109375" style="117" bestFit="1" customWidth="1"/>
    <col min="12538" max="12540" width="11.44140625" style="117"/>
    <col min="12541" max="12541" width="13.88671875" style="117" customWidth="1"/>
    <col min="12542" max="12551" width="11.44140625" style="117"/>
    <col min="12552" max="12552" width="14.5546875" style="117" customWidth="1"/>
    <col min="12553" max="12780" width="11.44140625" style="117"/>
    <col min="12781" max="12781" width="17.5546875" style="117" customWidth="1"/>
    <col min="12782" max="12782" width="20.44140625" style="117" customWidth="1"/>
    <col min="12783" max="12783" width="15.5546875" style="117" customWidth="1"/>
    <col min="12784" max="12784" width="18.109375" style="117" customWidth="1"/>
    <col min="12785" max="12785" width="15.5546875" style="117" customWidth="1"/>
    <col min="12786" max="12786" width="15" style="117" customWidth="1"/>
    <col min="12787" max="12787" width="18.5546875" style="117" customWidth="1"/>
    <col min="12788" max="12788" width="16.44140625" style="117" customWidth="1"/>
    <col min="12789" max="12789" width="13.5546875" style="117" bestFit="1" customWidth="1"/>
    <col min="12790" max="12790" width="14.5546875" style="117" customWidth="1"/>
    <col min="12791" max="12791" width="13.5546875" style="117" customWidth="1"/>
    <col min="12792" max="12792" width="11.44140625" style="117"/>
    <col min="12793" max="12793" width="12.109375" style="117" bestFit="1" customWidth="1"/>
    <col min="12794" max="12796" width="11.44140625" style="117"/>
    <col min="12797" max="12797" width="13.88671875" style="117" customWidth="1"/>
    <col min="12798" max="12807" width="11.44140625" style="117"/>
    <col min="12808" max="12808" width="14.5546875" style="117" customWidth="1"/>
    <col min="12809" max="13036" width="11.44140625" style="117"/>
    <col min="13037" max="13037" width="17.5546875" style="117" customWidth="1"/>
    <col min="13038" max="13038" width="20.44140625" style="117" customWidth="1"/>
    <col min="13039" max="13039" width="15.5546875" style="117" customWidth="1"/>
    <col min="13040" max="13040" width="18.109375" style="117" customWidth="1"/>
    <col min="13041" max="13041" width="15.5546875" style="117" customWidth="1"/>
    <col min="13042" max="13042" width="15" style="117" customWidth="1"/>
    <col min="13043" max="13043" width="18.5546875" style="117" customWidth="1"/>
    <col min="13044" max="13044" width="16.44140625" style="117" customWidth="1"/>
    <col min="13045" max="13045" width="13.5546875" style="117" bestFit="1" customWidth="1"/>
    <col min="13046" max="13046" width="14.5546875" style="117" customWidth="1"/>
    <col min="13047" max="13047" width="13.5546875" style="117" customWidth="1"/>
    <col min="13048" max="13048" width="11.44140625" style="117"/>
    <col min="13049" max="13049" width="12.109375" style="117" bestFit="1" customWidth="1"/>
    <col min="13050" max="13052" width="11.44140625" style="117"/>
    <col min="13053" max="13053" width="13.88671875" style="117" customWidth="1"/>
    <col min="13054" max="13063" width="11.44140625" style="117"/>
    <col min="13064" max="13064" width="14.5546875" style="117" customWidth="1"/>
    <col min="13065" max="13292" width="11.44140625" style="117"/>
    <col min="13293" max="13293" width="17.5546875" style="117" customWidth="1"/>
    <col min="13294" max="13294" width="20.44140625" style="117" customWidth="1"/>
    <col min="13295" max="13295" width="15.5546875" style="117" customWidth="1"/>
    <col min="13296" max="13296" width="18.109375" style="117" customWidth="1"/>
    <col min="13297" max="13297" width="15.5546875" style="117" customWidth="1"/>
    <col min="13298" max="13298" width="15" style="117" customWidth="1"/>
    <col min="13299" max="13299" width="18.5546875" style="117" customWidth="1"/>
    <col min="13300" max="13300" width="16.44140625" style="117" customWidth="1"/>
    <col min="13301" max="13301" width="13.5546875" style="117" bestFit="1" customWidth="1"/>
    <col min="13302" max="13302" width="14.5546875" style="117" customWidth="1"/>
    <col min="13303" max="13303" width="13.5546875" style="117" customWidth="1"/>
    <col min="13304" max="13304" width="11.44140625" style="117"/>
    <col min="13305" max="13305" width="12.109375" style="117" bestFit="1" customWidth="1"/>
    <col min="13306" max="13308" width="11.44140625" style="117"/>
    <col min="13309" max="13309" width="13.88671875" style="117" customWidth="1"/>
    <col min="13310" max="13319" width="11.44140625" style="117"/>
    <col min="13320" max="13320" width="14.5546875" style="117" customWidth="1"/>
    <col min="13321" max="13548" width="11.44140625" style="117"/>
    <col min="13549" max="13549" width="17.5546875" style="117" customWidth="1"/>
    <col min="13550" max="13550" width="20.44140625" style="117" customWidth="1"/>
    <col min="13551" max="13551" width="15.5546875" style="117" customWidth="1"/>
    <col min="13552" max="13552" width="18.109375" style="117" customWidth="1"/>
    <col min="13553" max="13553" width="15.5546875" style="117" customWidth="1"/>
    <col min="13554" max="13554" width="15" style="117" customWidth="1"/>
    <col min="13555" max="13555" width="18.5546875" style="117" customWidth="1"/>
    <col min="13556" max="13556" width="16.44140625" style="117" customWidth="1"/>
    <col min="13557" max="13557" width="13.5546875" style="117" bestFit="1" customWidth="1"/>
    <col min="13558" max="13558" width="14.5546875" style="117" customWidth="1"/>
    <col min="13559" max="13559" width="13.5546875" style="117" customWidth="1"/>
    <col min="13560" max="13560" width="11.44140625" style="117"/>
    <col min="13561" max="13561" width="12.109375" style="117" bestFit="1" customWidth="1"/>
    <col min="13562" max="13564" width="11.44140625" style="117"/>
    <col min="13565" max="13565" width="13.88671875" style="117" customWidth="1"/>
    <col min="13566" max="13575" width="11.44140625" style="117"/>
    <col min="13576" max="13576" width="14.5546875" style="117" customWidth="1"/>
    <col min="13577" max="13804" width="11.44140625" style="117"/>
    <col min="13805" max="13805" width="17.5546875" style="117" customWidth="1"/>
    <col min="13806" max="13806" width="20.44140625" style="117" customWidth="1"/>
    <col min="13807" max="13807" width="15.5546875" style="117" customWidth="1"/>
    <col min="13808" max="13808" width="18.109375" style="117" customWidth="1"/>
    <col min="13809" max="13809" width="15.5546875" style="117" customWidth="1"/>
    <col min="13810" max="13810" width="15" style="117" customWidth="1"/>
    <col min="13811" max="13811" width="18.5546875" style="117" customWidth="1"/>
    <col min="13812" max="13812" width="16.44140625" style="117" customWidth="1"/>
    <col min="13813" max="13813" width="13.5546875" style="117" bestFit="1" customWidth="1"/>
    <col min="13814" max="13814" width="14.5546875" style="117" customWidth="1"/>
    <col min="13815" max="13815" width="13.5546875" style="117" customWidth="1"/>
    <col min="13816" max="13816" width="11.44140625" style="117"/>
    <col min="13817" max="13817" width="12.109375" style="117" bestFit="1" customWidth="1"/>
    <col min="13818" max="13820" width="11.44140625" style="117"/>
    <col min="13821" max="13821" width="13.88671875" style="117" customWidth="1"/>
    <col min="13822" max="13831" width="11.44140625" style="117"/>
    <col min="13832" max="13832" width="14.5546875" style="117" customWidth="1"/>
    <col min="13833" max="14060" width="11.44140625" style="117"/>
    <col min="14061" max="14061" width="17.5546875" style="117" customWidth="1"/>
    <col min="14062" max="14062" width="20.44140625" style="117" customWidth="1"/>
    <col min="14063" max="14063" width="15.5546875" style="117" customWidth="1"/>
    <col min="14064" max="14064" width="18.109375" style="117" customWidth="1"/>
    <col min="14065" max="14065" width="15.5546875" style="117" customWidth="1"/>
    <col min="14066" max="14066" width="15" style="117" customWidth="1"/>
    <col min="14067" max="14067" width="18.5546875" style="117" customWidth="1"/>
    <col min="14068" max="14068" width="16.44140625" style="117" customWidth="1"/>
    <col min="14069" max="14069" width="13.5546875" style="117" bestFit="1" customWidth="1"/>
    <col min="14070" max="14070" width="14.5546875" style="117" customWidth="1"/>
    <col min="14071" max="14071" width="13.5546875" style="117" customWidth="1"/>
    <col min="14072" max="14072" width="11.44140625" style="117"/>
    <col min="14073" max="14073" width="12.109375" style="117" bestFit="1" customWidth="1"/>
    <col min="14074" max="14076" width="11.44140625" style="117"/>
    <col min="14077" max="14077" width="13.88671875" style="117" customWidth="1"/>
    <col min="14078" max="14087" width="11.44140625" style="117"/>
    <col min="14088" max="14088" width="14.5546875" style="117" customWidth="1"/>
    <col min="14089" max="14316" width="11.44140625" style="117"/>
    <col min="14317" max="14317" width="17.5546875" style="117" customWidth="1"/>
    <col min="14318" max="14318" width="20.44140625" style="117" customWidth="1"/>
    <col min="14319" max="14319" width="15.5546875" style="117" customWidth="1"/>
    <col min="14320" max="14320" width="18.109375" style="117" customWidth="1"/>
    <col min="14321" max="14321" width="15.5546875" style="117" customWidth="1"/>
    <col min="14322" max="14322" width="15" style="117" customWidth="1"/>
    <col min="14323" max="14323" width="18.5546875" style="117" customWidth="1"/>
    <col min="14324" max="14324" width="16.44140625" style="117" customWidth="1"/>
    <col min="14325" max="14325" width="13.5546875" style="117" bestFit="1" customWidth="1"/>
    <col min="14326" max="14326" width="14.5546875" style="117" customWidth="1"/>
    <col min="14327" max="14327" width="13.5546875" style="117" customWidth="1"/>
    <col min="14328" max="14328" width="11.44140625" style="117"/>
    <col min="14329" max="14329" width="12.109375" style="117" bestFit="1" customWidth="1"/>
    <col min="14330" max="14332" width="11.44140625" style="117"/>
    <col min="14333" max="14333" width="13.88671875" style="117" customWidth="1"/>
    <col min="14334" max="14343" width="11.44140625" style="117"/>
    <col min="14344" max="14344" width="14.5546875" style="117" customWidth="1"/>
    <col min="14345" max="14572" width="11.44140625" style="117"/>
    <col min="14573" max="14573" width="17.5546875" style="117" customWidth="1"/>
    <col min="14574" max="14574" width="20.44140625" style="117" customWidth="1"/>
    <col min="14575" max="14575" width="15.5546875" style="117" customWidth="1"/>
    <col min="14576" max="14576" width="18.109375" style="117" customWidth="1"/>
    <col min="14577" max="14577" width="15.5546875" style="117" customWidth="1"/>
    <col min="14578" max="14578" width="15" style="117" customWidth="1"/>
    <col min="14579" max="14579" width="18.5546875" style="117" customWidth="1"/>
    <col min="14580" max="14580" width="16.44140625" style="117" customWidth="1"/>
    <col min="14581" max="14581" width="13.5546875" style="117" bestFit="1" customWidth="1"/>
    <col min="14582" max="14582" width="14.5546875" style="117" customWidth="1"/>
    <col min="14583" max="14583" width="13.5546875" style="117" customWidth="1"/>
    <col min="14584" max="14584" width="11.44140625" style="117"/>
    <col min="14585" max="14585" width="12.109375" style="117" bestFit="1" customWidth="1"/>
    <col min="14586" max="14588" width="11.44140625" style="117"/>
    <col min="14589" max="14589" width="13.88671875" style="117" customWidth="1"/>
    <col min="14590" max="14599" width="11.44140625" style="117"/>
    <col min="14600" max="14600" width="14.5546875" style="117" customWidth="1"/>
    <col min="14601" max="14828" width="11.44140625" style="117"/>
    <col min="14829" max="14829" width="17.5546875" style="117" customWidth="1"/>
    <col min="14830" max="14830" width="20.44140625" style="117" customWidth="1"/>
    <col min="14831" max="14831" width="15.5546875" style="117" customWidth="1"/>
    <col min="14832" max="14832" width="18.109375" style="117" customWidth="1"/>
    <col min="14833" max="14833" width="15.5546875" style="117" customWidth="1"/>
    <col min="14834" max="14834" width="15" style="117" customWidth="1"/>
    <col min="14835" max="14835" width="18.5546875" style="117" customWidth="1"/>
    <col min="14836" max="14836" width="16.44140625" style="117" customWidth="1"/>
    <col min="14837" max="14837" width="13.5546875" style="117" bestFit="1" customWidth="1"/>
    <col min="14838" max="14838" width="14.5546875" style="117" customWidth="1"/>
    <col min="14839" max="14839" width="13.5546875" style="117" customWidth="1"/>
    <col min="14840" max="14840" width="11.44140625" style="117"/>
    <col min="14841" max="14841" width="12.109375" style="117" bestFit="1" customWidth="1"/>
    <col min="14842" max="14844" width="11.44140625" style="117"/>
    <col min="14845" max="14845" width="13.88671875" style="117" customWidth="1"/>
    <col min="14846" max="14855" width="11.44140625" style="117"/>
    <col min="14856" max="14856" width="14.5546875" style="117" customWidth="1"/>
    <col min="14857" max="15084" width="11.44140625" style="117"/>
    <col min="15085" max="15085" width="17.5546875" style="117" customWidth="1"/>
    <col min="15086" max="15086" width="20.44140625" style="117" customWidth="1"/>
    <col min="15087" max="15087" width="15.5546875" style="117" customWidth="1"/>
    <col min="15088" max="15088" width="18.109375" style="117" customWidth="1"/>
    <col min="15089" max="15089" width="15.5546875" style="117" customWidth="1"/>
    <col min="15090" max="15090" width="15" style="117" customWidth="1"/>
    <col min="15091" max="15091" width="18.5546875" style="117" customWidth="1"/>
    <col min="15092" max="15092" width="16.44140625" style="117" customWidth="1"/>
    <col min="15093" max="15093" width="13.5546875" style="117" bestFit="1" customWidth="1"/>
    <col min="15094" max="15094" width="14.5546875" style="117" customWidth="1"/>
    <col min="15095" max="15095" width="13.5546875" style="117" customWidth="1"/>
    <col min="15096" max="15096" width="11.44140625" style="117"/>
    <col min="15097" max="15097" width="12.109375" style="117" bestFit="1" customWidth="1"/>
    <col min="15098" max="15100" width="11.44140625" style="117"/>
    <col min="15101" max="15101" width="13.88671875" style="117" customWidth="1"/>
    <col min="15102" max="15111" width="11.44140625" style="117"/>
    <col min="15112" max="15112" width="14.5546875" style="117" customWidth="1"/>
    <col min="15113" max="15340" width="11.44140625" style="117"/>
    <col min="15341" max="15341" width="17.5546875" style="117" customWidth="1"/>
    <col min="15342" max="15342" width="20.44140625" style="117" customWidth="1"/>
    <col min="15343" max="15343" width="15.5546875" style="117" customWidth="1"/>
    <col min="15344" max="15344" width="18.109375" style="117" customWidth="1"/>
    <col min="15345" max="15345" width="15.5546875" style="117" customWidth="1"/>
    <col min="15346" max="15346" width="15" style="117" customWidth="1"/>
    <col min="15347" max="15347" width="18.5546875" style="117" customWidth="1"/>
    <col min="15348" max="15348" width="16.44140625" style="117" customWidth="1"/>
    <col min="15349" max="15349" width="13.5546875" style="117" bestFit="1" customWidth="1"/>
    <col min="15350" max="15350" width="14.5546875" style="117" customWidth="1"/>
    <col min="15351" max="15351" width="13.5546875" style="117" customWidth="1"/>
    <col min="15352" max="15352" width="11.44140625" style="117"/>
    <col min="15353" max="15353" width="12.109375" style="117" bestFit="1" customWidth="1"/>
    <col min="15354" max="15356" width="11.44140625" style="117"/>
    <col min="15357" max="15357" width="13.88671875" style="117" customWidth="1"/>
    <col min="15358" max="15367" width="11.44140625" style="117"/>
    <col min="15368" max="15368" width="14.5546875" style="117" customWidth="1"/>
    <col min="15369" max="15596" width="11.44140625" style="117"/>
    <col min="15597" max="15597" width="17.5546875" style="117" customWidth="1"/>
    <col min="15598" max="15598" width="20.44140625" style="117" customWidth="1"/>
    <col min="15599" max="15599" width="15.5546875" style="117" customWidth="1"/>
    <col min="15600" max="15600" width="18.109375" style="117" customWidth="1"/>
    <col min="15601" max="15601" width="15.5546875" style="117" customWidth="1"/>
    <col min="15602" max="15602" width="15" style="117" customWidth="1"/>
    <col min="15603" max="15603" width="18.5546875" style="117" customWidth="1"/>
    <col min="15604" max="15604" width="16.44140625" style="117" customWidth="1"/>
    <col min="15605" max="15605" width="13.5546875" style="117" bestFit="1" customWidth="1"/>
    <col min="15606" max="15606" width="14.5546875" style="117" customWidth="1"/>
    <col min="15607" max="15607" width="13.5546875" style="117" customWidth="1"/>
    <col min="15608" max="15608" width="11.44140625" style="117"/>
    <col min="15609" max="15609" width="12.109375" style="117" bestFit="1" customWidth="1"/>
    <col min="15610" max="15612" width="11.44140625" style="117"/>
    <col min="15613" max="15613" width="13.88671875" style="117" customWidth="1"/>
    <col min="15614" max="15623" width="11.44140625" style="117"/>
    <col min="15624" max="15624" width="14.5546875" style="117" customWidth="1"/>
    <col min="15625" max="15852" width="11.44140625" style="117"/>
    <col min="15853" max="15853" width="17.5546875" style="117" customWidth="1"/>
    <col min="15854" max="15854" width="20.44140625" style="117" customWidth="1"/>
    <col min="15855" max="15855" width="15.5546875" style="117" customWidth="1"/>
    <col min="15856" max="15856" width="18.109375" style="117" customWidth="1"/>
    <col min="15857" max="15857" width="15.5546875" style="117" customWidth="1"/>
    <col min="15858" max="15858" width="15" style="117" customWidth="1"/>
    <col min="15859" max="15859" width="18.5546875" style="117" customWidth="1"/>
    <col min="15860" max="15860" width="16.44140625" style="117" customWidth="1"/>
    <col min="15861" max="15861" width="13.5546875" style="117" bestFit="1" customWidth="1"/>
    <col min="15862" max="15862" width="14.5546875" style="117" customWidth="1"/>
    <col min="15863" max="15863" width="13.5546875" style="117" customWidth="1"/>
    <col min="15864" max="15864" width="11.44140625" style="117"/>
    <col min="15865" max="15865" width="12.109375" style="117" bestFit="1" customWidth="1"/>
    <col min="15866" max="15868" width="11.44140625" style="117"/>
    <col min="15869" max="15869" width="13.88671875" style="117" customWidth="1"/>
    <col min="15870" max="15879" width="11.44140625" style="117"/>
    <col min="15880" max="15880" width="14.5546875" style="117" customWidth="1"/>
    <col min="15881" max="16108" width="11.44140625" style="117"/>
    <col min="16109" max="16109" width="17.5546875" style="117" customWidth="1"/>
    <col min="16110" max="16110" width="20.44140625" style="117" customWidth="1"/>
    <col min="16111" max="16111" width="15.5546875" style="117" customWidth="1"/>
    <col min="16112" max="16112" width="18.109375" style="117" customWidth="1"/>
    <col min="16113" max="16113" width="15.5546875" style="117" customWidth="1"/>
    <col min="16114" max="16114" width="15" style="117" customWidth="1"/>
    <col min="16115" max="16115" width="18.5546875" style="117" customWidth="1"/>
    <col min="16116" max="16116" width="16.44140625" style="117" customWidth="1"/>
    <col min="16117" max="16117" width="13.5546875" style="117" bestFit="1" customWidth="1"/>
    <col min="16118" max="16118" width="14.5546875" style="117" customWidth="1"/>
    <col min="16119" max="16119" width="13.5546875" style="117" customWidth="1"/>
    <col min="16120" max="16120" width="11.44140625" style="117"/>
    <col min="16121" max="16121" width="12.109375" style="117" bestFit="1" customWidth="1"/>
    <col min="16122" max="16124" width="11.44140625" style="117"/>
    <col min="16125" max="16125" width="13.88671875" style="117" customWidth="1"/>
    <col min="16126" max="16135" width="11.44140625" style="117"/>
    <col min="16136" max="16136" width="14.5546875" style="117" customWidth="1"/>
    <col min="16137" max="16384" width="11.44140625" style="117"/>
  </cols>
  <sheetData>
    <row r="1" spans="1:22" customFormat="1" ht="20.25" customHeight="1" x14ac:dyDescent="0.25">
      <c r="A1" s="510" t="s">
        <v>395</v>
      </c>
      <c r="B1" s="510"/>
      <c r="C1" s="510"/>
      <c r="D1" s="510"/>
      <c r="E1" s="510"/>
      <c r="F1" s="201"/>
      <c r="G1" s="322"/>
      <c r="H1" s="322"/>
      <c r="I1" s="322"/>
      <c r="J1" s="322"/>
    </row>
    <row r="2" spans="1:22" customFormat="1" ht="30.6" customHeight="1" x14ac:dyDescent="0.25">
      <c r="A2" s="510"/>
      <c r="B2" s="510"/>
      <c r="C2" s="510"/>
      <c r="D2" s="510"/>
      <c r="E2" s="510"/>
      <c r="F2" s="201"/>
      <c r="G2" s="322"/>
      <c r="H2" s="322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157" t="s">
        <v>538</v>
      </c>
      <c r="B4" s="157"/>
      <c r="C4" s="157"/>
      <c r="D4" s="157"/>
      <c r="E4" s="15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223" t="s">
        <v>2</v>
      </c>
      <c r="B5" s="223"/>
      <c r="C5" s="223"/>
      <c r="D5" s="223"/>
      <c r="E5" s="22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109" customFormat="1" ht="58.8" customHeight="1" thickBot="1" x14ac:dyDescent="0.35">
      <c r="A6" s="258" t="s">
        <v>3</v>
      </c>
      <c r="B6" s="281" t="s">
        <v>362</v>
      </c>
      <c r="C6" s="381" t="s">
        <v>419</v>
      </c>
      <c r="D6" s="281" t="s">
        <v>363</v>
      </c>
      <c r="E6" s="385" t="s">
        <v>420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09" customFormat="1" ht="15" customHeight="1" x14ac:dyDescent="0.3">
      <c r="A7" s="257"/>
      <c r="B7" s="249" t="s">
        <v>4</v>
      </c>
      <c r="C7" s="249" t="s">
        <v>23</v>
      </c>
      <c r="D7" s="249" t="s">
        <v>5</v>
      </c>
      <c r="E7" s="249" t="s">
        <v>63</v>
      </c>
      <c r="F7" s="117"/>
      <c r="G7" s="117"/>
      <c r="H7" s="286"/>
      <c r="I7" s="286"/>
      <c r="J7" s="288"/>
      <c r="K7" s="288"/>
      <c r="L7" s="288"/>
      <c r="M7" s="288"/>
      <c r="N7" s="288"/>
      <c r="O7" s="288"/>
      <c r="P7" s="288"/>
      <c r="Q7" s="289"/>
    </row>
    <row r="8" spans="1:22" ht="21.9" customHeight="1" x14ac:dyDescent="0.25">
      <c r="A8" s="273" t="s">
        <v>6</v>
      </c>
      <c r="B8" s="225"/>
      <c r="C8" s="225"/>
      <c r="D8" s="301">
        <v>1.058170057301093</v>
      </c>
      <c r="E8" s="225">
        <v>803516.33809532155</v>
      </c>
      <c r="G8" s="40"/>
      <c r="I8" s="349"/>
      <c r="J8" s="349"/>
      <c r="K8" s="349"/>
      <c r="L8" s="349"/>
    </row>
    <row r="9" spans="1:22" ht="21.9" customHeight="1" x14ac:dyDescent="0.25">
      <c r="A9" s="273" t="s">
        <v>7</v>
      </c>
      <c r="B9" s="225"/>
      <c r="C9" s="225"/>
      <c r="D9" s="301">
        <v>1.0713693035396346</v>
      </c>
      <c r="E9" s="225"/>
      <c r="G9" s="40"/>
      <c r="I9" s="349"/>
      <c r="J9" s="349"/>
      <c r="K9" s="349"/>
      <c r="L9" s="349"/>
    </row>
    <row r="10" spans="1:22" ht="21.9" customHeight="1" x14ac:dyDescent="0.25">
      <c r="A10" s="273" t="s">
        <v>8</v>
      </c>
      <c r="B10" s="225"/>
      <c r="C10" s="225"/>
      <c r="D10" s="301">
        <v>1</v>
      </c>
      <c r="E10" s="225">
        <v>117828.71553771896</v>
      </c>
      <c r="G10" s="40"/>
      <c r="I10" s="349"/>
      <c r="J10" s="349"/>
      <c r="K10" s="349"/>
      <c r="L10" s="349"/>
    </row>
    <row r="11" spans="1:22" ht="21.9" customHeight="1" x14ac:dyDescent="0.25">
      <c r="A11" s="273" t="s">
        <v>9</v>
      </c>
      <c r="B11" s="225"/>
      <c r="C11" s="225"/>
      <c r="D11" s="301">
        <v>1.1089524078671833</v>
      </c>
      <c r="E11" s="225"/>
      <c r="G11" s="40"/>
      <c r="I11" s="349"/>
      <c r="J11" s="349"/>
      <c r="K11" s="349"/>
      <c r="L11" s="349"/>
    </row>
    <row r="12" spans="1:22" ht="21.9" customHeight="1" x14ac:dyDescent="0.25">
      <c r="A12" s="273" t="s">
        <v>10</v>
      </c>
      <c r="B12" s="225"/>
      <c r="C12" s="225"/>
      <c r="D12" s="301">
        <v>1.3335169407150567</v>
      </c>
      <c r="E12" s="225"/>
      <c r="G12" s="40"/>
      <c r="I12" s="349"/>
      <c r="J12" s="349"/>
      <c r="K12" s="349"/>
      <c r="L12" s="349"/>
    </row>
    <row r="13" spans="1:22" ht="21.9" customHeight="1" x14ac:dyDescent="0.25">
      <c r="A13" s="273" t="s">
        <v>11</v>
      </c>
      <c r="B13" s="225"/>
      <c r="C13" s="225"/>
      <c r="D13" s="301">
        <v>1.2382698139567629</v>
      </c>
      <c r="E13" s="225"/>
      <c r="G13" s="40"/>
      <c r="I13" s="349"/>
      <c r="J13" s="349"/>
      <c r="K13" s="349"/>
      <c r="L13" s="349"/>
    </row>
    <row r="14" spans="1:22" ht="21.9" customHeight="1" x14ac:dyDescent="0.25">
      <c r="A14" s="273" t="s">
        <v>12</v>
      </c>
      <c r="B14" s="225"/>
      <c r="C14" s="225"/>
      <c r="D14" s="301">
        <v>1</v>
      </c>
      <c r="E14" s="225">
        <v>91425.220036663639</v>
      </c>
      <c r="G14" s="40"/>
      <c r="I14" s="349"/>
      <c r="J14" s="349"/>
      <c r="K14" s="349"/>
      <c r="L14" s="349"/>
    </row>
    <row r="15" spans="1:22" ht="21.9" customHeight="1" x14ac:dyDescent="0.25">
      <c r="A15" s="273" t="s">
        <v>13</v>
      </c>
      <c r="B15" s="225"/>
      <c r="C15" s="225"/>
      <c r="D15" s="301">
        <v>1</v>
      </c>
      <c r="E15" s="225">
        <v>682034.00193997053</v>
      </c>
      <c r="G15" s="40"/>
      <c r="I15" s="349"/>
      <c r="J15" s="349"/>
      <c r="K15" s="349"/>
      <c r="L15" s="349"/>
    </row>
    <row r="16" spans="1:22" ht="21.9" customHeight="1" x14ac:dyDescent="0.25">
      <c r="A16" s="273" t="s">
        <v>14</v>
      </c>
      <c r="B16" s="225"/>
      <c r="C16" s="225"/>
      <c r="D16" s="301">
        <v>1.1427907729884046</v>
      </c>
      <c r="E16" s="225"/>
      <c r="G16" s="40"/>
      <c r="I16" s="349"/>
      <c r="J16" s="349"/>
      <c r="K16" s="349"/>
      <c r="L16" s="349"/>
    </row>
    <row r="17" spans="1:12" ht="21.9" customHeight="1" x14ac:dyDescent="0.25">
      <c r="A17" s="273" t="s">
        <v>15</v>
      </c>
      <c r="B17" s="225"/>
      <c r="C17" s="225"/>
      <c r="D17" s="301">
        <v>1.0500429669965314</v>
      </c>
      <c r="E17" s="225"/>
      <c r="G17" s="40"/>
      <c r="I17" s="349"/>
      <c r="J17" s="349"/>
      <c r="K17" s="349"/>
      <c r="L17" s="349"/>
    </row>
    <row r="18" spans="1:12" ht="21.9" customHeight="1" x14ac:dyDescent="0.25">
      <c r="A18" s="273" t="s">
        <v>16</v>
      </c>
      <c r="B18" s="225">
        <v>2132944.1039736397</v>
      </c>
      <c r="C18" s="225">
        <v>311076.23123788508</v>
      </c>
      <c r="D18" s="301">
        <v>0.99999999999999978</v>
      </c>
      <c r="E18" s="225">
        <v>613008.13867765618</v>
      </c>
      <c r="G18" s="40"/>
      <c r="I18" s="349"/>
      <c r="J18" s="349"/>
      <c r="K18" s="349"/>
      <c r="L18" s="349"/>
    </row>
    <row r="19" spans="1:12" ht="21.9" customHeight="1" x14ac:dyDescent="0.25">
      <c r="A19" s="273" t="s">
        <v>17</v>
      </c>
      <c r="B19" s="225"/>
      <c r="C19" s="225"/>
      <c r="D19" s="301">
        <v>1.1516902317720064</v>
      </c>
      <c r="E19" s="225"/>
      <c r="G19" s="40"/>
      <c r="I19" s="349"/>
      <c r="J19" s="349"/>
      <c r="K19" s="349"/>
      <c r="L19" s="349"/>
    </row>
    <row r="20" spans="1:12" ht="21.9" customHeight="1" x14ac:dyDescent="0.25">
      <c r="A20" s="273" t="s">
        <v>18</v>
      </c>
      <c r="B20" s="225">
        <v>1098225.2678600657</v>
      </c>
      <c r="C20" s="225">
        <v>420707.35814782465</v>
      </c>
      <c r="D20" s="301">
        <v>1.0600000000000003</v>
      </c>
      <c r="E20" s="225">
        <v>576168.1830732401</v>
      </c>
      <c r="G20" s="40"/>
      <c r="I20" s="349"/>
      <c r="J20" s="349"/>
      <c r="K20" s="349"/>
      <c r="L20" s="349"/>
    </row>
    <row r="21" spans="1:12" ht="21.9" customHeight="1" x14ac:dyDescent="0.25">
      <c r="A21" s="273" t="s">
        <v>19</v>
      </c>
      <c r="B21" s="225"/>
      <c r="C21" s="225"/>
      <c r="D21" s="301">
        <v>1.06</v>
      </c>
      <c r="E21" s="225">
        <v>74276.312525615678</v>
      </c>
      <c r="G21" s="40"/>
      <c r="I21" s="349"/>
      <c r="J21" s="349"/>
      <c r="K21" s="349"/>
      <c r="L21" s="349"/>
    </row>
    <row r="22" spans="1:12" ht="21.9" customHeight="1" x14ac:dyDescent="0.25">
      <c r="A22" s="273" t="s">
        <v>20</v>
      </c>
      <c r="B22" s="225"/>
      <c r="C22" s="225"/>
      <c r="D22" s="301">
        <v>1.1183911961428969</v>
      </c>
      <c r="E22" s="225"/>
      <c r="G22" s="40"/>
      <c r="I22" s="349"/>
      <c r="J22" s="349"/>
      <c r="K22" s="349"/>
      <c r="L22" s="349"/>
    </row>
    <row r="23" spans="1:12" ht="21.9" customHeight="1" x14ac:dyDescent="0.25">
      <c r="A23" s="163" t="s">
        <v>69</v>
      </c>
      <c r="B23" s="227">
        <f t="shared" ref="B23:C23" si="0">SUM(B8:B22)</f>
        <v>3231169.3718337053</v>
      </c>
      <c r="C23" s="227">
        <f t="shared" si="0"/>
        <v>731783.58938570973</v>
      </c>
      <c r="D23" s="227"/>
      <c r="E23" s="227">
        <f>SUM(E8:E22)</f>
        <v>2958256.9098861865</v>
      </c>
      <c r="G23" s="68"/>
      <c r="I23" s="349"/>
      <c r="J23" s="349"/>
      <c r="K23" s="349"/>
      <c r="L23" s="349"/>
    </row>
  </sheetData>
  <sheetProtection algorithmName="SHA-512" hashValue="q9Hss6/6iV7cXLtJDqaBQ3/84L+Y68qFk+Gpr/VWjmgvYwKCoEfPHQeiSuYTjZyxjAGdr1pw6E27N+h88VlVMQ==" saltValue="YK0WbJk19LNxRuWtQutiYQ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orientation="landscape" r:id="rId1"/>
  <ignoredErrors>
    <ignoredError sqref="B7:E7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showGridLines="0" workbookViewId="0">
      <pane ySplit="7" topLeftCell="A8" activePane="bottomLeft" state="frozen"/>
      <selection activeCell="A7" sqref="A7"/>
      <selection pane="bottomLeft" activeCell="A4" sqref="A4"/>
    </sheetView>
  </sheetViews>
  <sheetFormatPr baseColWidth="10" defaultRowHeight="13.2" x14ac:dyDescent="0.25"/>
  <cols>
    <col min="1" max="1" width="26.6640625" style="117" customWidth="1"/>
    <col min="2" max="5" width="25.6640625" style="117" customWidth="1"/>
    <col min="6" max="6" width="15" style="117" customWidth="1"/>
    <col min="7" max="7" width="10.33203125" style="117" customWidth="1"/>
    <col min="8" max="8" width="14.5546875" style="117" customWidth="1"/>
    <col min="9" max="236" width="11.44140625" style="117"/>
    <col min="237" max="237" width="17.5546875" style="117" customWidth="1"/>
    <col min="238" max="238" width="20.44140625" style="117" customWidth="1"/>
    <col min="239" max="239" width="15.5546875" style="117" customWidth="1"/>
    <col min="240" max="240" width="18.109375" style="117" customWidth="1"/>
    <col min="241" max="241" width="15.5546875" style="117" customWidth="1"/>
    <col min="242" max="242" width="15" style="117" customWidth="1"/>
    <col min="243" max="243" width="18.5546875" style="117" customWidth="1"/>
    <col min="244" max="244" width="16.44140625" style="117" customWidth="1"/>
    <col min="245" max="245" width="13.5546875" style="117" bestFit="1" customWidth="1"/>
    <col min="246" max="246" width="14.5546875" style="117" customWidth="1"/>
    <col min="247" max="247" width="13.5546875" style="117" customWidth="1"/>
    <col min="248" max="248" width="11.44140625" style="117"/>
    <col min="249" max="249" width="12.109375" style="117" bestFit="1" customWidth="1"/>
    <col min="250" max="252" width="11.44140625" style="117"/>
    <col min="253" max="253" width="13.88671875" style="117" customWidth="1"/>
    <col min="254" max="263" width="11.44140625" style="117"/>
    <col min="264" max="264" width="14.5546875" style="117" customWidth="1"/>
    <col min="265" max="492" width="11.44140625" style="117"/>
    <col min="493" max="493" width="17.5546875" style="117" customWidth="1"/>
    <col min="494" max="494" width="20.44140625" style="117" customWidth="1"/>
    <col min="495" max="495" width="15.5546875" style="117" customWidth="1"/>
    <col min="496" max="496" width="18.109375" style="117" customWidth="1"/>
    <col min="497" max="497" width="15.5546875" style="117" customWidth="1"/>
    <col min="498" max="498" width="15" style="117" customWidth="1"/>
    <col min="499" max="499" width="18.5546875" style="117" customWidth="1"/>
    <col min="500" max="500" width="16.44140625" style="117" customWidth="1"/>
    <col min="501" max="501" width="13.5546875" style="117" bestFit="1" customWidth="1"/>
    <col min="502" max="502" width="14.5546875" style="117" customWidth="1"/>
    <col min="503" max="503" width="13.5546875" style="117" customWidth="1"/>
    <col min="504" max="504" width="11.44140625" style="117"/>
    <col min="505" max="505" width="12.109375" style="117" bestFit="1" customWidth="1"/>
    <col min="506" max="508" width="11.44140625" style="117"/>
    <col min="509" max="509" width="13.88671875" style="117" customWidth="1"/>
    <col min="510" max="519" width="11.44140625" style="117"/>
    <col min="520" max="520" width="14.5546875" style="117" customWidth="1"/>
    <col min="521" max="748" width="11.44140625" style="117"/>
    <col min="749" max="749" width="17.5546875" style="117" customWidth="1"/>
    <col min="750" max="750" width="20.44140625" style="117" customWidth="1"/>
    <col min="751" max="751" width="15.5546875" style="117" customWidth="1"/>
    <col min="752" max="752" width="18.109375" style="117" customWidth="1"/>
    <col min="753" max="753" width="15.5546875" style="117" customWidth="1"/>
    <col min="754" max="754" width="15" style="117" customWidth="1"/>
    <col min="755" max="755" width="18.5546875" style="117" customWidth="1"/>
    <col min="756" max="756" width="16.44140625" style="117" customWidth="1"/>
    <col min="757" max="757" width="13.5546875" style="117" bestFit="1" customWidth="1"/>
    <col min="758" max="758" width="14.5546875" style="117" customWidth="1"/>
    <col min="759" max="759" width="13.5546875" style="117" customWidth="1"/>
    <col min="760" max="760" width="11.44140625" style="117"/>
    <col min="761" max="761" width="12.109375" style="117" bestFit="1" customWidth="1"/>
    <col min="762" max="764" width="11.44140625" style="117"/>
    <col min="765" max="765" width="13.88671875" style="117" customWidth="1"/>
    <col min="766" max="775" width="11.44140625" style="117"/>
    <col min="776" max="776" width="14.5546875" style="117" customWidth="1"/>
    <col min="777" max="1004" width="11.44140625" style="117"/>
    <col min="1005" max="1005" width="17.5546875" style="117" customWidth="1"/>
    <col min="1006" max="1006" width="20.44140625" style="117" customWidth="1"/>
    <col min="1007" max="1007" width="15.5546875" style="117" customWidth="1"/>
    <col min="1008" max="1008" width="18.109375" style="117" customWidth="1"/>
    <col min="1009" max="1009" width="15.5546875" style="117" customWidth="1"/>
    <col min="1010" max="1010" width="15" style="117" customWidth="1"/>
    <col min="1011" max="1011" width="18.5546875" style="117" customWidth="1"/>
    <col min="1012" max="1012" width="16.44140625" style="117" customWidth="1"/>
    <col min="1013" max="1013" width="13.5546875" style="117" bestFit="1" customWidth="1"/>
    <col min="1014" max="1014" width="14.5546875" style="117" customWidth="1"/>
    <col min="1015" max="1015" width="13.5546875" style="117" customWidth="1"/>
    <col min="1016" max="1016" width="11.44140625" style="117"/>
    <col min="1017" max="1017" width="12.109375" style="117" bestFit="1" customWidth="1"/>
    <col min="1018" max="1020" width="11.44140625" style="117"/>
    <col min="1021" max="1021" width="13.88671875" style="117" customWidth="1"/>
    <col min="1022" max="1031" width="11.44140625" style="117"/>
    <col min="1032" max="1032" width="14.5546875" style="117" customWidth="1"/>
    <col min="1033" max="1260" width="11.44140625" style="117"/>
    <col min="1261" max="1261" width="17.5546875" style="117" customWidth="1"/>
    <col min="1262" max="1262" width="20.44140625" style="117" customWidth="1"/>
    <col min="1263" max="1263" width="15.5546875" style="117" customWidth="1"/>
    <col min="1264" max="1264" width="18.109375" style="117" customWidth="1"/>
    <col min="1265" max="1265" width="15.5546875" style="117" customWidth="1"/>
    <col min="1266" max="1266" width="15" style="117" customWidth="1"/>
    <col min="1267" max="1267" width="18.5546875" style="117" customWidth="1"/>
    <col min="1268" max="1268" width="16.44140625" style="117" customWidth="1"/>
    <col min="1269" max="1269" width="13.5546875" style="117" bestFit="1" customWidth="1"/>
    <col min="1270" max="1270" width="14.5546875" style="117" customWidth="1"/>
    <col min="1271" max="1271" width="13.5546875" style="117" customWidth="1"/>
    <col min="1272" max="1272" width="11.44140625" style="117"/>
    <col min="1273" max="1273" width="12.109375" style="117" bestFit="1" customWidth="1"/>
    <col min="1274" max="1276" width="11.44140625" style="117"/>
    <col min="1277" max="1277" width="13.88671875" style="117" customWidth="1"/>
    <col min="1278" max="1287" width="11.44140625" style="117"/>
    <col min="1288" max="1288" width="14.5546875" style="117" customWidth="1"/>
    <col min="1289" max="1516" width="11.44140625" style="117"/>
    <col min="1517" max="1517" width="17.5546875" style="117" customWidth="1"/>
    <col min="1518" max="1518" width="20.44140625" style="117" customWidth="1"/>
    <col min="1519" max="1519" width="15.5546875" style="117" customWidth="1"/>
    <col min="1520" max="1520" width="18.109375" style="117" customWidth="1"/>
    <col min="1521" max="1521" width="15.5546875" style="117" customWidth="1"/>
    <col min="1522" max="1522" width="15" style="117" customWidth="1"/>
    <col min="1523" max="1523" width="18.5546875" style="117" customWidth="1"/>
    <col min="1524" max="1524" width="16.44140625" style="117" customWidth="1"/>
    <col min="1525" max="1525" width="13.5546875" style="117" bestFit="1" customWidth="1"/>
    <col min="1526" max="1526" width="14.5546875" style="117" customWidth="1"/>
    <col min="1527" max="1527" width="13.5546875" style="117" customWidth="1"/>
    <col min="1528" max="1528" width="11.44140625" style="117"/>
    <col min="1529" max="1529" width="12.109375" style="117" bestFit="1" customWidth="1"/>
    <col min="1530" max="1532" width="11.44140625" style="117"/>
    <col min="1533" max="1533" width="13.88671875" style="117" customWidth="1"/>
    <col min="1534" max="1543" width="11.44140625" style="117"/>
    <col min="1544" max="1544" width="14.5546875" style="117" customWidth="1"/>
    <col min="1545" max="1772" width="11.44140625" style="117"/>
    <col min="1773" max="1773" width="17.5546875" style="117" customWidth="1"/>
    <col min="1774" max="1774" width="20.44140625" style="117" customWidth="1"/>
    <col min="1775" max="1775" width="15.5546875" style="117" customWidth="1"/>
    <col min="1776" max="1776" width="18.109375" style="117" customWidth="1"/>
    <col min="1777" max="1777" width="15.5546875" style="117" customWidth="1"/>
    <col min="1778" max="1778" width="15" style="117" customWidth="1"/>
    <col min="1779" max="1779" width="18.5546875" style="117" customWidth="1"/>
    <col min="1780" max="1780" width="16.44140625" style="117" customWidth="1"/>
    <col min="1781" max="1781" width="13.5546875" style="117" bestFit="1" customWidth="1"/>
    <col min="1782" max="1782" width="14.5546875" style="117" customWidth="1"/>
    <col min="1783" max="1783" width="13.5546875" style="117" customWidth="1"/>
    <col min="1784" max="1784" width="11.44140625" style="117"/>
    <col min="1785" max="1785" width="12.109375" style="117" bestFit="1" customWidth="1"/>
    <col min="1786" max="1788" width="11.44140625" style="117"/>
    <col min="1789" max="1789" width="13.88671875" style="117" customWidth="1"/>
    <col min="1790" max="1799" width="11.44140625" style="117"/>
    <col min="1800" max="1800" width="14.5546875" style="117" customWidth="1"/>
    <col min="1801" max="2028" width="11.44140625" style="117"/>
    <col min="2029" max="2029" width="17.5546875" style="117" customWidth="1"/>
    <col min="2030" max="2030" width="20.44140625" style="117" customWidth="1"/>
    <col min="2031" max="2031" width="15.5546875" style="117" customWidth="1"/>
    <col min="2032" max="2032" width="18.109375" style="117" customWidth="1"/>
    <col min="2033" max="2033" width="15.5546875" style="117" customWidth="1"/>
    <col min="2034" max="2034" width="15" style="117" customWidth="1"/>
    <col min="2035" max="2035" width="18.5546875" style="117" customWidth="1"/>
    <col min="2036" max="2036" width="16.44140625" style="117" customWidth="1"/>
    <col min="2037" max="2037" width="13.5546875" style="117" bestFit="1" customWidth="1"/>
    <col min="2038" max="2038" width="14.5546875" style="117" customWidth="1"/>
    <col min="2039" max="2039" width="13.5546875" style="117" customWidth="1"/>
    <col min="2040" max="2040" width="11.44140625" style="117"/>
    <col min="2041" max="2041" width="12.109375" style="117" bestFit="1" customWidth="1"/>
    <col min="2042" max="2044" width="11.44140625" style="117"/>
    <col min="2045" max="2045" width="13.88671875" style="117" customWidth="1"/>
    <col min="2046" max="2055" width="11.44140625" style="117"/>
    <col min="2056" max="2056" width="14.5546875" style="117" customWidth="1"/>
    <col min="2057" max="2284" width="11.44140625" style="117"/>
    <col min="2285" max="2285" width="17.5546875" style="117" customWidth="1"/>
    <col min="2286" max="2286" width="20.44140625" style="117" customWidth="1"/>
    <col min="2287" max="2287" width="15.5546875" style="117" customWidth="1"/>
    <col min="2288" max="2288" width="18.109375" style="117" customWidth="1"/>
    <col min="2289" max="2289" width="15.5546875" style="117" customWidth="1"/>
    <col min="2290" max="2290" width="15" style="117" customWidth="1"/>
    <col min="2291" max="2291" width="18.5546875" style="117" customWidth="1"/>
    <col min="2292" max="2292" width="16.44140625" style="117" customWidth="1"/>
    <col min="2293" max="2293" width="13.5546875" style="117" bestFit="1" customWidth="1"/>
    <col min="2294" max="2294" width="14.5546875" style="117" customWidth="1"/>
    <col min="2295" max="2295" width="13.5546875" style="117" customWidth="1"/>
    <col min="2296" max="2296" width="11.44140625" style="117"/>
    <col min="2297" max="2297" width="12.109375" style="117" bestFit="1" customWidth="1"/>
    <col min="2298" max="2300" width="11.44140625" style="117"/>
    <col min="2301" max="2301" width="13.88671875" style="117" customWidth="1"/>
    <col min="2302" max="2311" width="11.44140625" style="117"/>
    <col min="2312" max="2312" width="14.5546875" style="117" customWidth="1"/>
    <col min="2313" max="2540" width="11.44140625" style="117"/>
    <col min="2541" max="2541" width="17.5546875" style="117" customWidth="1"/>
    <col min="2542" max="2542" width="20.44140625" style="117" customWidth="1"/>
    <col min="2543" max="2543" width="15.5546875" style="117" customWidth="1"/>
    <col min="2544" max="2544" width="18.109375" style="117" customWidth="1"/>
    <col min="2545" max="2545" width="15.5546875" style="117" customWidth="1"/>
    <col min="2546" max="2546" width="15" style="117" customWidth="1"/>
    <col min="2547" max="2547" width="18.5546875" style="117" customWidth="1"/>
    <col min="2548" max="2548" width="16.44140625" style="117" customWidth="1"/>
    <col min="2549" max="2549" width="13.5546875" style="117" bestFit="1" customWidth="1"/>
    <col min="2550" max="2550" width="14.5546875" style="117" customWidth="1"/>
    <col min="2551" max="2551" width="13.5546875" style="117" customWidth="1"/>
    <col min="2552" max="2552" width="11.44140625" style="117"/>
    <col min="2553" max="2553" width="12.109375" style="117" bestFit="1" customWidth="1"/>
    <col min="2554" max="2556" width="11.44140625" style="117"/>
    <col min="2557" max="2557" width="13.88671875" style="117" customWidth="1"/>
    <col min="2558" max="2567" width="11.44140625" style="117"/>
    <col min="2568" max="2568" width="14.5546875" style="117" customWidth="1"/>
    <col min="2569" max="2796" width="11.44140625" style="117"/>
    <col min="2797" max="2797" width="17.5546875" style="117" customWidth="1"/>
    <col min="2798" max="2798" width="20.44140625" style="117" customWidth="1"/>
    <col min="2799" max="2799" width="15.5546875" style="117" customWidth="1"/>
    <col min="2800" max="2800" width="18.109375" style="117" customWidth="1"/>
    <col min="2801" max="2801" width="15.5546875" style="117" customWidth="1"/>
    <col min="2802" max="2802" width="15" style="117" customWidth="1"/>
    <col min="2803" max="2803" width="18.5546875" style="117" customWidth="1"/>
    <col min="2804" max="2804" width="16.44140625" style="117" customWidth="1"/>
    <col min="2805" max="2805" width="13.5546875" style="117" bestFit="1" customWidth="1"/>
    <col min="2806" max="2806" width="14.5546875" style="117" customWidth="1"/>
    <col min="2807" max="2807" width="13.5546875" style="117" customWidth="1"/>
    <col min="2808" max="2808" width="11.44140625" style="117"/>
    <col min="2809" max="2809" width="12.109375" style="117" bestFit="1" customWidth="1"/>
    <col min="2810" max="2812" width="11.44140625" style="117"/>
    <col min="2813" max="2813" width="13.88671875" style="117" customWidth="1"/>
    <col min="2814" max="2823" width="11.44140625" style="117"/>
    <col min="2824" max="2824" width="14.5546875" style="117" customWidth="1"/>
    <col min="2825" max="3052" width="11.44140625" style="117"/>
    <col min="3053" max="3053" width="17.5546875" style="117" customWidth="1"/>
    <col min="3054" max="3054" width="20.44140625" style="117" customWidth="1"/>
    <col min="3055" max="3055" width="15.5546875" style="117" customWidth="1"/>
    <col min="3056" max="3056" width="18.109375" style="117" customWidth="1"/>
    <col min="3057" max="3057" width="15.5546875" style="117" customWidth="1"/>
    <col min="3058" max="3058" width="15" style="117" customWidth="1"/>
    <col min="3059" max="3059" width="18.5546875" style="117" customWidth="1"/>
    <col min="3060" max="3060" width="16.44140625" style="117" customWidth="1"/>
    <col min="3061" max="3061" width="13.5546875" style="117" bestFit="1" customWidth="1"/>
    <col min="3062" max="3062" width="14.5546875" style="117" customWidth="1"/>
    <col min="3063" max="3063" width="13.5546875" style="117" customWidth="1"/>
    <col min="3064" max="3064" width="11.44140625" style="117"/>
    <col min="3065" max="3065" width="12.109375" style="117" bestFit="1" customWidth="1"/>
    <col min="3066" max="3068" width="11.44140625" style="117"/>
    <col min="3069" max="3069" width="13.88671875" style="117" customWidth="1"/>
    <col min="3070" max="3079" width="11.44140625" style="117"/>
    <col min="3080" max="3080" width="14.5546875" style="117" customWidth="1"/>
    <col min="3081" max="3308" width="11.44140625" style="117"/>
    <col min="3309" max="3309" width="17.5546875" style="117" customWidth="1"/>
    <col min="3310" max="3310" width="20.44140625" style="117" customWidth="1"/>
    <col min="3311" max="3311" width="15.5546875" style="117" customWidth="1"/>
    <col min="3312" max="3312" width="18.109375" style="117" customWidth="1"/>
    <col min="3313" max="3313" width="15.5546875" style="117" customWidth="1"/>
    <col min="3314" max="3314" width="15" style="117" customWidth="1"/>
    <col min="3315" max="3315" width="18.5546875" style="117" customWidth="1"/>
    <col min="3316" max="3316" width="16.44140625" style="117" customWidth="1"/>
    <col min="3317" max="3317" width="13.5546875" style="117" bestFit="1" customWidth="1"/>
    <col min="3318" max="3318" width="14.5546875" style="117" customWidth="1"/>
    <col min="3319" max="3319" width="13.5546875" style="117" customWidth="1"/>
    <col min="3320" max="3320" width="11.44140625" style="117"/>
    <col min="3321" max="3321" width="12.109375" style="117" bestFit="1" customWidth="1"/>
    <col min="3322" max="3324" width="11.44140625" style="117"/>
    <col min="3325" max="3325" width="13.88671875" style="117" customWidth="1"/>
    <col min="3326" max="3335" width="11.44140625" style="117"/>
    <col min="3336" max="3336" width="14.5546875" style="117" customWidth="1"/>
    <col min="3337" max="3564" width="11.44140625" style="117"/>
    <col min="3565" max="3565" width="17.5546875" style="117" customWidth="1"/>
    <col min="3566" max="3566" width="20.44140625" style="117" customWidth="1"/>
    <col min="3567" max="3567" width="15.5546875" style="117" customWidth="1"/>
    <col min="3568" max="3568" width="18.109375" style="117" customWidth="1"/>
    <col min="3569" max="3569" width="15.5546875" style="117" customWidth="1"/>
    <col min="3570" max="3570" width="15" style="117" customWidth="1"/>
    <col min="3571" max="3571" width="18.5546875" style="117" customWidth="1"/>
    <col min="3572" max="3572" width="16.44140625" style="117" customWidth="1"/>
    <col min="3573" max="3573" width="13.5546875" style="117" bestFit="1" customWidth="1"/>
    <col min="3574" max="3574" width="14.5546875" style="117" customWidth="1"/>
    <col min="3575" max="3575" width="13.5546875" style="117" customWidth="1"/>
    <col min="3576" max="3576" width="11.44140625" style="117"/>
    <col min="3577" max="3577" width="12.109375" style="117" bestFit="1" customWidth="1"/>
    <col min="3578" max="3580" width="11.44140625" style="117"/>
    <col min="3581" max="3581" width="13.88671875" style="117" customWidth="1"/>
    <col min="3582" max="3591" width="11.44140625" style="117"/>
    <col min="3592" max="3592" width="14.5546875" style="117" customWidth="1"/>
    <col min="3593" max="3820" width="11.44140625" style="117"/>
    <col min="3821" max="3821" width="17.5546875" style="117" customWidth="1"/>
    <col min="3822" max="3822" width="20.44140625" style="117" customWidth="1"/>
    <col min="3823" max="3823" width="15.5546875" style="117" customWidth="1"/>
    <col min="3824" max="3824" width="18.109375" style="117" customWidth="1"/>
    <col min="3825" max="3825" width="15.5546875" style="117" customWidth="1"/>
    <col min="3826" max="3826" width="15" style="117" customWidth="1"/>
    <col min="3827" max="3827" width="18.5546875" style="117" customWidth="1"/>
    <col min="3828" max="3828" width="16.44140625" style="117" customWidth="1"/>
    <col min="3829" max="3829" width="13.5546875" style="117" bestFit="1" customWidth="1"/>
    <col min="3830" max="3830" width="14.5546875" style="117" customWidth="1"/>
    <col min="3831" max="3831" width="13.5546875" style="117" customWidth="1"/>
    <col min="3832" max="3832" width="11.44140625" style="117"/>
    <col min="3833" max="3833" width="12.109375" style="117" bestFit="1" customWidth="1"/>
    <col min="3834" max="3836" width="11.44140625" style="117"/>
    <col min="3837" max="3837" width="13.88671875" style="117" customWidth="1"/>
    <col min="3838" max="3847" width="11.44140625" style="117"/>
    <col min="3848" max="3848" width="14.5546875" style="117" customWidth="1"/>
    <col min="3849" max="4076" width="11.44140625" style="117"/>
    <col min="4077" max="4077" width="17.5546875" style="117" customWidth="1"/>
    <col min="4078" max="4078" width="20.44140625" style="117" customWidth="1"/>
    <col min="4079" max="4079" width="15.5546875" style="117" customWidth="1"/>
    <col min="4080" max="4080" width="18.109375" style="117" customWidth="1"/>
    <col min="4081" max="4081" width="15.5546875" style="117" customWidth="1"/>
    <col min="4082" max="4082" width="15" style="117" customWidth="1"/>
    <col min="4083" max="4083" width="18.5546875" style="117" customWidth="1"/>
    <col min="4084" max="4084" width="16.44140625" style="117" customWidth="1"/>
    <col min="4085" max="4085" width="13.5546875" style="117" bestFit="1" customWidth="1"/>
    <col min="4086" max="4086" width="14.5546875" style="117" customWidth="1"/>
    <col min="4087" max="4087" width="13.5546875" style="117" customWidth="1"/>
    <col min="4088" max="4088" width="11.44140625" style="117"/>
    <col min="4089" max="4089" width="12.109375" style="117" bestFit="1" customWidth="1"/>
    <col min="4090" max="4092" width="11.44140625" style="117"/>
    <col min="4093" max="4093" width="13.88671875" style="117" customWidth="1"/>
    <col min="4094" max="4103" width="11.44140625" style="117"/>
    <col min="4104" max="4104" width="14.5546875" style="117" customWidth="1"/>
    <col min="4105" max="4332" width="11.44140625" style="117"/>
    <col min="4333" max="4333" width="17.5546875" style="117" customWidth="1"/>
    <col min="4334" max="4334" width="20.44140625" style="117" customWidth="1"/>
    <col min="4335" max="4335" width="15.5546875" style="117" customWidth="1"/>
    <col min="4336" max="4336" width="18.109375" style="117" customWidth="1"/>
    <col min="4337" max="4337" width="15.5546875" style="117" customWidth="1"/>
    <col min="4338" max="4338" width="15" style="117" customWidth="1"/>
    <col min="4339" max="4339" width="18.5546875" style="117" customWidth="1"/>
    <col min="4340" max="4340" width="16.44140625" style="117" customWidth="1"/>
    <col min="4341" max="4341" width="13.5546875" style="117" bestFit="1" customWidth="1"/>
    <col min="4342" max="4342" width="14.5546875" style="117" customWidth="1"/>
    <col min="4343" max="4343" width="13.5546875" style="117" customWidth="1"/>
    <col min="4344" max="4344" width="11.44140625" style="117"/>
    <col min="4345" max="4345" width="12.109375" style="117" bestFit="1" customWidth="1"/>
    <col min="4346" max="4348" width="11.44140625" style="117"/>
    <col min="4349" max="4349" width="13.88671875" style="117" customWidth="1"/>
    <col min="4350" max="4359" width="11.44140625" style="117"/>
    <col min="4360" max="4360" width="14.5546875" style="117" customWidth="1"/>
    <col min="4361" max="4588" width="11.44140625" style="117"/>
    <col min="4589" max="4589" width="17.5546875" style="117" customWidth="1"/>
    <col min="4590" max="4590" width="20.44140625" style="117" customWidth="1"/>
    <col min="4591" max="4591" width="15.5546875" style="117" customWidth="1"/>
    <col min="4592" max="4592" width="18.109375" style="117" customWidth="1"/>
    <col min="4593" max="4593" width="15.5546875" style="117" customWidth="1"/>
    <col min="4594" max="4594" width="15" style="117" customWidth="1"/>
    <col min="4595" max="4595" width="18.5546875" style="117" customWidth="1"/>
    <col min="4596" max="4596" width="16.44140625" style="117" customWidth="1"/>
    <col min="4597" max="4597" width="13.5546875" style="117" bestFit="1" customWidth="1"/>
    <col min="4598" max="4598" width="14.5546875" style="117" customWidth="1"/>
    <col min="4599" max="4599" width="13.5546875" style="117" customWidth="1"/>
    <col min="4600" max="4600" width="11.44140625" style="117"/>
    <col min="4601" max="4601" width="12.109375" style="117" bestFit="1" customWidth="1"/>
    <col min="4602" max="4604" width="11.44140625" style="117"/>
    <col min="4605" max="4605" width="13.88671875" style="117" customWidth="1"/>
    <col min="4606" max="4615" width="11.44140625" style="117"/>
    <col min="4616" max="4616" width="14.5546875" style="117" customWidth="1"/>
    <col min="4617" max="4844" width="11.44140625" style="117"/>
    <col min="4845" max="4845" width="17.5546875" style="117" customWidth="1"/>
    <col min="4846" max="4846" width="20.44140625" style="117" customWidth="1"/>
    <col min="4847" max="4847" width="15.5546875" style="117" customWidth="1"/>
    <col min="4848" max="4848" width="18.109375" style="117" customWidth="1"/>
    <col min="4849" max="4849" width="15.5546875" style="117" customWidth="1"/>
    <col min="4850" max="4850" width="15" style="117" customWidth="1"/>
    <col min="4851" max="4851" width="18.5546875" style="117" customWidth="1"/>
    <col min="4852" max="4852" width="16.44140625" style="117" customWidth="1"/>
    <col min="4853" max="4853" width="13.5546875" style="117" bestFit="1" customWidth="1"/>
    <col min="4854" max="4854" width="14.5546875" style="117" customWidth="1"/>
    <col min="4855" max="4855" width="13.5546875" style="117" customWidth="1"/>
    <col min="4856" max="4856" width="11.44140625" style="117"/>
    <col min="4857" max="4857" width="12.109375" style="117" bestFit="1" customWidth="1"/>
    <col min="4858" max="4860" width="11.44140625" style="117"/>
    <col min="4861" max="4861" width="13.88671875" style="117" customWidth="1"/>
    <col min="4862" max="4871" width="11.44140625" style="117"/>
    <col min="4872" max="4872" width="14.5546875" style="117" customWidth="1"/>
    <col min="4873" max="5100" width="11.44140625" style="117"/>
    <col min="5101" max="5101" width="17.5546875" style="117" customWidth="1"/>
    <col min="5102" max="5102" width="20.44140625" style="117" customWidth="1"/>
    <col min="5103" max="5103" width="15.5546875" style="117" customWidth="1"/>
    <col min="5104" max="5104" width="18.109375" style="117" customWidth="1"/>
    <col min="5105" max="5105" width="15.5546875" style="117" customWidth="1"/>
    <col min="5106" max="5106" width="15" style="117" customWidth="1"/>
    <col min="5107" max="5107" width="18.5546875" style="117" customWidth="1"/>
    <col min="5108" max="5108" width="16.44140625" style="117" customWidth="1"/>
    <col min="5109" max="5109" width="13.5546875" style="117" bestFit="1" customWidth="1"/>
    <col min="5110" max="5110" width="14.5546875" style="117" customWidth="1"/>
    <col min="5111" max="5111" width="13.5546875" style="117" customWidth="1"/>
    <col min="5112" max="5112" width="11.44140625" style="117"/>
    <col min="5113" max="5113" width="12.109375" style="117" bestFit="1" customWidth="1"/>
    <col min="5114" max="5116" width="11.44140625" style="117"/>
    <col min="5117" max="5117" width="13.88671875" style="117" customWidth="1"/>
    <col min="5118" max="5127" width="11.44140625" style="117"/>
    <col min="5128" max="5128" width="14.5546875" style="117" customWidth="1"/>
    <col min="5129" max="5356" width="11.44140625" style="117"/>
    <col min="5357" max="5357" width="17.5546875" style="117" customWidth="1"/>
    <col min="5358" max="5358" width="20.44140625" style="117" customWidth="1"/>
    <col min="5359" max="5359" width="15.5546875" style="117" customWidth="1"/>
    <col min="5360" max="5360" width="18.109375" style="117" customWidth="1"/>
    <col min="5361" max="5361" width="15.5546875" style="117" customWidth="1"/>
    <col min="5362" max="5362" width="15" style="117" customWidth="1"/>
    <col min="5363" max="5363" width="18.5546875" style="117" customWidth="1"/>
    <col min="5364" max="5364" width="16.44140625" style="117" customWidth="1"/>
    <col min="5365" max="5365" width="13.5546875" style="117" bestFit="1" customWidth="1"/>
    <col min="5366" max="5366" width="14.5546875" style="117" customWidth="1"/>
    <col min="5367" max="5367" width="13.5546875" style="117" customWidth="1"/>
    <col min="5368" max="5368" width="11.44140625" style="117"/>
    <col min="5369" max="5369" width="12.109375" style="117" bestFit="1" customWidth="1"/>
    <col min="5370" max="5372" width="11.44140625" style="117"/>
    <col min="5373" max="5373" width="13.88671875" style="117" customWidth="1"/>
    <col min="5374" max="5383" width="11.44140625" style="117"/>
    <col min="5384" max="5384" width="14.5546875" style="117" customWidth="1"/>
    <col min="5385" max="5612" width="11.44140625" style="117"/>
    <col min="5613" max="5613" width="17.5546875" style="117" customWidth="1"/>
    <col min="5614" max="5614" width="20.44140625" style="117" customWidth="1"/>
    <col min="5615" max="5615" width="15.5546875" style="117" customWidth="1"/>
    <col min="5616" max="5616" width="18.109375" style="117" customWidth="1"/>
    <col min="5617" max="5617" width="15.5546875" style="117" customWidth="1"/>
    <col min="5618" max="5618" width="15" style="117" customWidth="1"/>
    <col min="5619" max="5619" width="18.5546875" style="117" customWidth="1"/>
    <col min="5620" max="5620" width="16.44140625" style="117" customWidth="1"/>
    <col min="5621" max="5621" width="13.5546875" style="117" bestFit="1" customWidth="1"/>
    <col min="5622" max="5622" width="14.5546875" style="117" customWidth="1"/>
    <col min="5623" max="5623" width="13.5546875" style="117" customWidth="1"/>
    <col min="5624" max="5624" width="11.44140625" style="117"/>
    <col min="5625" max="5625" width="12.109375" style="117" bestFit="1" customWidth="1"/>
    <col min="5626" max="5628" width="11.44140625" style="117"/>
    <col min="5629" max="5629" width="13.88671875" style="117" customWidth="1"/>
    <col min="5630" max="5639" width="11.44140625" style="117"/>
    <col min="5640" max="5640" width="14.5546875" style="117" customWidth="1"/>
    <col min="5641" max="5868" width="11.44140625" style="117"/>
    <col min="5869" max="5869" width="17.5546875" style="117" customWidth="1"/>
    <col min="5870" max="5870" width="20.44140625" style="117" customWidth="1"/>
    <col min="5871" max="5871" width="15.5546875" style="117" customWidth="1"/>
    <col min="5872" max="5872" width="18.109375" style="117" customWidth="1"/>
    <col min="5873" max="5873" width="15.5546875" style="117" customWidth="1"/>
    <col min="5874" max="5874" width="15" style="117" customWidth="1"/>
    <col min="5875" max="5875" width="18.5546875" style="117" customWidth="1"/>
    <col min="5876" max="5876" width="16.44140625" style="117" customWidth="1"/>
    <col min="5877" max="5877" width="13.5546875" style="117" bestFit="1" customWidth="1"/>
    <col min="5878" max="5878" width="14.5546875" style="117" customWidth="1"/>
    <col min="5879" max="5879" width="13.5546875" style="117" customWidth="1"/>
    <col min="5880" max="5880" width="11.44140625" style="117"/>
    <col min="5881" max="5881" width="12.109375" style="117" bestFit="1" customWidth="1"/>
    <col min="5882" max="5884" width="11.44140625" style="117"/>
    <col min="5885" max="5885" width="13.88671875" style="117" customWidth="1"/>
    <col min="5886" max="5895" width="11.44140625" style="117"/>
    <col min="5896" max="5896" width="14.5546875" style="117" customWidth="1"/>
    <col min="5897" max="6124" width="11.44140625" style="117"/>
    <col min="6125" max="6125" width="17.5546875" style="117" customWidth="1"/>
    <col min="6126" max="6126" width="20.44140625" style="117" customWidth="1"/>
    <col min="6127" max="6127" width="15.5546875" style="117" customWidth="1"/>
    <col min="6128" max="6128" width="18.109375" style="117" customWidth="1"/>
    <col min="6129" max="6129" width="15.5546875" style="117" customWidth="1"/>
    <col min="6130" max="6130" width="15" style="117" customWidth="1"/>
    <col min="6131" max="6131" width="18.5546875" style="117" customWidth="1"/>
    <col min="6132" max="6132" width="16.44140625" style="117" customWidth="1"/>
    <col min="6133" max="6133" width="13.5546875" style="117" bestFit="1" customWidth="1"/>
    <col min="6134" max="6134" width="14.5546875" style="117" customWidth="1"/>
    <col min="6135" max="6135" width="13.5546875" style="117" customWidth="1"/>
    <col min="6136" max="6136" width="11.44140625" style="117"/>
    <col min="6137" max="6137" width="12.109375" style="117" bestFit="1" customWidth="1"/>
    <col min="6138" max="6140" width="11.44140625" style="117"/>
    <col min="6141" max="6141" width="13.88671875" style="117" customWidth="1"/>
    <col min="6142" max="6151" width="11.44140625" style="117"/>
    <col min="6152" max="6152" width="14.5546875" style="117" customWidth="1"/>
    <col min="6153" max="6380" width="11.44140625" style="117"/>
    <col min="6381" max="6381" width="17.5546875" style="117" customWidth="1"/>
    <col min="6382" max="6382" width="20.44140625" style="117" customWidth="1"/>
    <col min="6383" max="6383" width="15.5546875" style="117" customWidth="1"/>
    <col min="6384" max="6384" width="18.109375" style="117" customWidth="1"/>
    <col min="6385" max="6385" width="15.5546875" style="117" customWidth="1"/>
    <col min="6386" max="6386" width="15" style="117" customWidth="1"/>
    <col min="6387" max="6387" width="18.5546875" style="117" customWidth="1"/>
    <col min="6388" max="6388" width="16.44140625" style="117" customWidth="1"/>
    <col min="6389" max="6389" width="13.5546875" style="117" bestFit="1" customWidth="1"/>
    <col min="6390" max="6390" width="14.5546875" style="117" customWidth="1"/>
    <col min="6391" max="6391" width="13.5546875" style="117" customWidth="1"/>
    <col min="6392" max="6392" width="11.44140625" style="117"/>
    <col min="6393" max="6393" width="12.109375" style="117" bestFit="1" customWidth="1"/>
    <col min="6394" max="6396" width="11.44140625" style="117"/>
    <col min="6397" max="6397" width="13.88671875" style="117" customWidth="1"/>
    <col min="6398" max="6407" width="11.44140625" style="117"/>
    <col min="6408" max="6408" width="14.5546875" style="117" customWidth="1"/>
    <col min="6409" max="6636" width="11.44140625" style="117"/>
    <col min="6637" max="6637" width="17.5546875" style="117" customWidth="1"/>
    <col min="6638" max="6638" width="20.44140625" style="117" customWidth="1"/>
    <col min="6639" max="6639" width="15.5546875" style="117" customWidth="1"/>
    <col min="6640" max="6640" width="18.109375" style="117" customWidth="1"/>
    <col min="6641" max="6641" width="15.5546875" style="117" customWidth="1"/>
    <col min="6642" max="6642" width="15" style="117" customWidth="1"/>
    <col min="6643" max="6643" width="18.5546875" style="117" customWidth="1"/>
    <col min="6644" max="6644" width="16.44140625" style="117" customWidth="1"/>
    <col min="6645" max="6645" width="13.5546875" style="117" bestFit="1" customWidth="1"/>
    <col min="6646" max="6646" width="14.5546875" style="117" customWidth="1"/>
    <col min="6647" max="6647" width="13.5546875" style="117" customWidth="1"/>
    <col min="6648" max="6648" width="11.44140625" style="117"/>
    <col min="6649" max="6649" width="12.109375" style="117" bestFit="1" customWidth="1"/>
    <col min="6650" max="6652" width="11.44140625" style="117"/>
    <col min="6653" max="6653" width="13.88671875" style="117" customWidth="1"/>
    <col min="6654" max="6663" width="11.44140625" style="117"/>
    <col min="6664" max="6664" width="14.5546875" style="117" customWidth="1"/>
    <col min="6665" max="6892" width="11.44140625" style="117"/>
    <col min="6893" max="6893" width="17.5546875" style="117" customWidth="1"/>
    <col min="6894" max="6894" width="20.44140625" style="117" customWidth="1"/>
    <col min="6895" max="6895" width="15.5546875" style="117" customWidth="1"/>
    <col min="6896" max="6896" width="18.109375" style="117" customWidth="1"/>
    <col min="6897" max="6897" width="15.5546875" style="117" customWidth="1"/>
    <col min="6898" max="6898" width="15" style="117" customWidth="1"/>
    <col min="6899" max="6899" width="18.5546875" style="117" customWidth="1"/>
    <col min="6900" max="6900" width="16.44140625" style="117" customWidth="1"/>
    <col min="6901" max="6901" width="13.5546875" style="117" bestFit="1" customWidth="1"/>
    <col min="6902" max="6902" width="14.5546875" style="117" customWidth="1"/>
    <col min="6903" max="6903" width="13.5546875" style="117" customWidth="1"/>
    <col min="6904" max="6904" width="11.44140625" style="117"/>
    <col min="6905" max="6905" width="12.109375" style="117" bestFit="1" customWidth="1"/>
    <col min="6906" max="6908" width="11.44140625" style="117"/>
    <col min="6909" max="6909" width="13.88671875" style="117" customWidth="1"/>
    <col min="6910" max="6919" width="11.44140625" style="117"/>
    <col min="6920" max="6920" width="14.5546875" style="117" customWidth="1"/>
    <col min="6921" max="7148" width="11.44140625" style="117"/>
    <col min="7149" max="7149" width="17.5546875" style="117" customWidth="1"/>
    <col min="7150" max="7150" width="20.44140625" style="117" customWidth="1"/>
    <col min="7151" max="7151" width="15.5546875" style="117" customWidth="1"/>
    <col min="7152" max="7152" width="18.109375" style="117" customWidth="1"/>
    <col min="7153" max="7153" width="15.5546875" style="117" customWidth="1"/>
    <col min="7154" max="7154" width="15" style="117" customWidth="1"/>
    <col min="7155" max="7155" width="18.5546875" style="117" customWidth="1"/>
    <col min="7156" max="7156" width="16.44140625" style="117" customWidth="1"/>
    <col min="7157" max="7157" width="13.5546875" style="117" bestFit="1" customWidth="1"/>
    <col min="7158" max="7158" width="14.5546875" style="117" customWidth="1"/>
    <col min="7159" max="7159" width="13.5546875" style="117" customWidth="1"/>
    <col min="7160" max="7160" width="11.44140625" style="117"/>
    <col min="7161" max="7161" width="12.109375" style="117" bestFit="1" customWidth="1"/>
    <col min="7162" max="7164" width="11.44140625" style="117"/>
    <col min="7165" max="7165" width="13.88671875" style="117" customWidth="1"/>
    <col min="7166" max="7175" width="11.44140625" style="117"/>
    <col min="7176" max="7176" width="14.5546875" style="117" customWidth="1"/>
    <col min="7177" max="7404" width="11.44140625" style="117"/>
    <col min="7405" max="7405" width="17.5546875" style="117" customWidth="1"/>
    <col min="7406" max="7406" width="20.44140625" style="117" customWidth="1"/>
    <col min="7407" max="7407" width="15.5546875" style="117" customWidth="1"/>
    <col min="7408" max="7408" width="18.109375" style="117" customWidth="1"/>
    <col min="7409" max="7409" width="15.5546875" style="117" customWidth="1"/>
    <col min="7410" max="7410" width="15" style="117" customWidth="1"/>
    <col min="7411" max="7411" width="18.5546875" style="117" customWidth="1"/>
    <col min="7412" max="7412" width="16.44140625" style="117" customWidth="1"/>
    <col min="7413" max="7413" width="13.5546875" style="117" bestFit="1" customWidth="1"/>
    <col min="7414" max="7414" width="14.5546875" style="117" customWidth="1"/>
    <col min="7415" max="7415" width="13.5546875" style="117" customWidth="1"/>
    <col min="7416" max="7416" width="11.44140625" style="117"/>
    <col min="7417" max="7417" width="12.109375" style="117" bestFit="1" customWidth="1"/>
    <col min="7418" max="7420" width="11.44140625" style="117"/>
    <col min="7421" max="7421" width="13.88671875" style="117" customWidth="1"/>
    <col min="7422" max="7431" width="11.44140625" style="117"/>
    <col min="7432" max="7432" width="14.5546875" style="117" customWidth="1"/>
    <col min="7433" max="7660" width="11.44140625" style="117"/>
    <col min="7661" max="7661" width="17.5546875" style="117" customWidth="1"/>
    <col min="7662" max="7662" width="20.44140625" style="117" customWidth="1"/>
    <col min="7663" max="7663" width="15.5546875" style="117" customWidth="1"/>
    <col min="7664" max="7664" width="18.109375" style="117" customWidth="1"/>
    <col min="7665" max="7665" width="15.5546875" style="117" customWidth="1"/>
    <col min="7666" max="7666" width="15" style="117" customWidth="1"/>
    <col min="7667" max="7667" width="18.5546875" style="117" customWidth="1"/>
    <col min="7668" max="7668" width="16.44140625" style="117" customWidth="1"/>
    <col min="7669" max="7669" width="13.5546875" style="117" bestFit="1" customWidth="1"/>
    <col min="7670" max="7670" width="14.5546875" style="117" customWidth="1"/>
    <col min="7671" max="7671" width="13.5546875" style="117" customWidth="1"/>
    <col min="7672" max="7672" width="11.44140625" style="117"/>
    <col min="7673" max="7673" width="12.109375" style="117" bestFit="1" customWidth="1"/>
    <col min="7674" max="7676" width="11.44140625" style="117"/>
    <col min="7677" max="7677" width="13.88671875" style="117" customWidth="1"/>
    <col min="7678" max="7687" width="11.44140625" style="117"/>
    <col min="7688" max="7688" width="14.5546875" style="117" customWidth="1"/>
    <col min="7689" max="7916" width="11.44140625" style="117"/>
    <col min="7917" max="7917" width="17.5546875" style="117" customWidth="1"/>
    <col min="7918" max="7918" width="20.44140625" style="117" customWidth="1"/>
    <col min="7919" max="7919" width="15.5546875" style="117" customWidth="1"/>
    <col min="7920" max="7920" width="18.109375" style="117" customWidth="1"/>
    <col min="7921" max="7921" width="15.5546875" style="117" customWidth="1"/>
    <col min="7922" max="7922" width="15" style="117" customWidth="1"/>
    <col min="7923" max="7923" width="18.5546875" style="117" customWidth="1"/>
    <col min="7924" max="7924" width="16.44140625" style="117" customWidth="1"/>
    <col min="7925" max="7925" width="13.5546875" style="117" bestFit="1" customWidth="1"/>
    <col min="7926" max="7926" width="14.5546875" style="117" customWidth="1"/>
    <col min="7927" max="7927" width="13.5546875" style="117" customWidth="1"/>
    <col min="7928" max="7928" width="11.44140625" style="117"/>
    <col min="7929" max="7929" width="12.109375" style="117" bestFit="1" customWidth="1"/>
    <col min="7930" max="7932" width="11.44140625" style="117"/>
    <col min="7933" max="7933" width="13.88671875" style="117" customWidth="1"/>
    <col min="7934" max="7943" width="11.44140625" style="117"/>
    <col min="7944" max="7944" width="14.5546875" style="117" customWidth="1"/>
    <col min="7945" max="8172" width="11.44140625" style="117"/>
    <col min="8173" max="8173" width="17.5546875" style="117" customWidth="1"/>
    <col min="8174" max="8174" width="20.44140625" style="117" customWidth="1"/>
    <col min="8175" max="8175" width="15.5546875" style="117" customWidth="1"/>
    <col min="8176" max="8176" width="18.109375" style="117" customWidth="1"/>
    <col min="8177" max="8177" width="15.5546875" style="117" customWidth="1"/>
    <col min="8178" max="8178" width="15" style="117" customWidth="1"/>
    <col min="8179" max="8179" width="18.5546875" style="117" customWidth="1"/>
    <col min="8180" max="8180" width="16.44140625" style="117" customWidth="1"/>
    <col min="8181" max="8181" width="13.5546875" style="117" bestFit="1" customWidth="1"/>
    <col min="8182" max="8182" width="14.5546875" style="117" customWidth="1"/>
    <col min="8183" max="8183" width="13.5546875" style="117" customWidth="1"/>
    <col min="8184" max="8184" width="11.44140625" style="117"/>
    <col min="8185" max="8185" width="12.109375" style="117" bestFit="1" customWidth="1"/>
    <col min="8186" max="8188" width="11.44140625" style="117"/>
    <col min="8189" max="8189" width="13.88671875" style="117" customWidth="1"/>
    <col min="8190" max="8199" width="11.44140625" style="117"/>
    <col min="8200" max="8200" width="14.5546875" style="117" customWidth="1"/>
    <col min="8201" max="8428" width="11.44140625" style="117"/>
    <col min="8429" max="8429" width="17.5546875" style="117" customWidth="1"/>
    <col min="8430" max="8430" width="20.44140625" style="117" customWidth="1"/>
    <col min="8431" max="8431" width="15.5546875" style="117" customWidth="1"/>
    <col min="8432" max="8432" width="18.109375" style="117" customWidth="1"/>
    <col min="8433" max="8433" width="15.5546875" style="117" customWidth="1"/>
    <col min="8434" max="8434" width="15" style="117" customWidth="1"/>
    <col min="8435" max="8435" width="18.5546875" style="117" customWidth="1"/>
    <col min="8436" max="8436" width="16.44140625" style="117" customWidth="1"/>
    <col min="8437" max="8437" width="13.5546875" style="117" bestFit="1" customWidth="1"/>
    <col min="8438" max="8438" width="14.5546875" style="117" customWidth="1"/>
    <col min="8439" max="8439" width="13.5546875" style="117" customWidth="1"/>
    <col min="8440" max="8440" width="11.44140625" style="117"/>
    <col min="8441" max="8441" width="12.109375" style="117" bestFit="1" customWidth="1"/>
    <col min="8442" max="8444" width="11.44140625" style="117"/>
    <col min="8445" max="8445" width="13.88671875" style="117" customWidth="1"/>
    <col min="8446" max="8455" width="11.44140625" style="117"/>
    <col min="8456" max="8456" width="14.5546875" style="117" customWidth="1"/>
    <col min="8457" max="8684" width="11.44140625" style="117"/>
    <col min="8685" max="8685" width="17.5546875" style="117" customWidth="1"/>
    <col min="8686" max="8686" width="20.44140625" style="117" customWidth="1"/>
    <col min="8687" max="8687" width="15.5546875" style="117" customWidth="1"/>
    <col min="8688" max="8688" width="18.109375" style="117" customWidth="1"/>
    <col min="8689" max="8689" width="15.5546875" style="117" customWidth="1"/>
    <col min="8690" max="8690" width="15" style="117" customWidth="1"/>
    <col min="8691" max="8691" width="18.5546875" style="117" customWidth="1"/>
    <col min="8692" max="8692" width="16.44140625" style="117" customWidth="1"/>
    <col min="8693" max="8693" width="13.5546875" style="117" bestFit="1" customWidth="1"/>
    <col min="8694" max="8694" width="14.5546875" style="117" customWidth="1"/>
    <col min="8695" max="8695" width="13.5546875" style="117" customWidth="1"/>
    <col min="8696" max="8696" width="11.44140625" style="117"/>
    <col min="8697" max="8697" width="12.109375" style="117" bestFit="1" customWidth="1"/>
    <col min="8698" max="8700" width="11.44140625" style="117"/>
    <col min="8701" max="8701" width="13.88671875" style="117" customWidth="1"/>
    <col min="8702" max="8711" width="11.44140625" style="117"/>
    <col min="8712" max="8712" width="14.5546875" style="117" customWidth="1"/>
    <col min="8713" max="8940" width="11.44140625" style="117"/>
    <col min="8941" max="8941" width="17.5546875" style="117" customWidth="1"/>
    <col min="8942" max="8942" width="20.44140625" style="117" customWidth="1"/>
    <col min="8943" max="8943" width="15.5546875" style="117" customWidth="1"/>
    <col min="8944" max="8944" width="18.109375" style="117" customWidth="1"/>
    <col min="8945" max="8945" width="15.5546875" style="117" customWidth="1"/>
    <col min="8946" max="8946" width="15" style="117" customWidth="1"/>
    <col min="8947" max="8947" width="18.5546875" style="117" customWidth="1"/>
    <col min="8948" max="8948" width="16.44140625" style="117" customWidth="1"/>
    <col min="8949" max="8949" width="13.5546875" style="117" bestFit="1" customWidth="1"/>
    <col min="8950" max="8950" width="14.5546875" style="117" customWidth="1"/>
    <col min="8951" max="8951" width="13.5546875" style="117" customWidth="1"/>
    <col min="8952" max="8952" width="11.44140625" style="117"/>
    <col min="8953" max="8953" width="12.109375" style="117" bestFit="1" customWidth="1"/>
    <col min="8954" max="8956" width="11.44140625" style="117"/>
    <col min="8957" max="8957" width="13.88671875" style="117" customWidth="1"/>
    <col min="8958" max="8967" width="11.44140625" style="117"/>
    <col min="8968" max="8968" width="14.5546875" style="117" customWidth="1"/>
    <col min="8969" max="9196" width="11.44140625" style="117"/>
    <col min="9197" max="9197" width="17.5546875" style="117" customWidth="1"/>
    <col min="9198" max="9198" width="20.44140625" style="117" customWidth="1"/>
    <col min="9199" max="9199" width="15.5546875" style="117" customWidth="1"/>
    <col min="9200" max="9200" width="18.109375" style="117" customWidth="1"/>
    <col min="9201" max="9201" width="15.5546875" style="117" customWidth="1"/>
    <col min="9202" max="9202" width="15" style="117" customWidth="1"/>
    <col min="9203" max="9203" width="18.5546875" style="117" customWidth="1"/>
    <col min="9204" max="9204" width="16.44140625" style="117" customWidth="1"/>
    <col min="9205" max="9205" width="13.5546875" style="117" bestFit="1" customWidth="1"/>
    <col min="9206" max="9206" width="14.5546875" style="117" customWidth="1"/>
    <col min="9207" max="9207" width="13.5546875" style="117" customWidth="1"/>
    <col min="9208" max="9208" width="11.44140625" style="117"/>
    <col min="9209" max="9209" width="12.109375" style="117" bestFit="1" customWidth="1"/>
    <col min="9210" max="9212" width="11.44140625" style="117"/>
    <col min="9213" max="9213" width="13.88671875" style="117" customWidth="1"/>
    <col min="9214" max="9223" width="11.44140625" style="117"/>
    <col min="9224" max="9224" width="14.5546875" style="117" customWidth="1"/>
    <col min="9225" max="9452" width="11.44140625" style="117"/>
    <col min="9453" max="9453" width="17.5546875" style="117" customWidth="1"/>
    <col min="9454" max="9454" width="20.44140625" style="117" customWidth="1"/>
    <col min="9455" max="9455" width="15.5546875" style="117" customWidth="1"/>
    <col min="9456" max="9456" width="18.109375" style="117" customWidth="1"/>
    <col min="9457" max="9457" width="15.5546875" style="117" customWidth="1"/>
    <col min="9458" max="9458" width="15" style="117" customWidth="1"/>
    <col min="9459" max="9459" width="18.5546875" style="117" customWidth="1"/>
    <col min="9460" max="9460" width="16.44140625" style="117" customWidth="1"/>
    <col min="9461" max="9461" width="13.5546875" style="117" bestFit="1" customWidth="1"/>
    <col min="9462" max="9462" width="14.5546875" style="117" customWidth="1"/>
    <col min="9463" max="9463" width="13.5546875" style="117" customWidth="1"/>
    <col min="9464" max="9464" width="11.44140625" style="117"/>
    <col min="9465" max="9465" width="12.109375" style="117" bestFit="1" customWidth="1"/>
    <col min="9466" max="9468" width="11.44140625" style="117"/>
    <col min="9469" max="9469" width="13.88671875" style="117" customWidth="1"/>
    <col min="9470" max="9479" width="11.44140625" style="117"/>
    <col min="9480" max="9480" width="14.5546875" style="117" customWidth="1"/>
    <col min="9481" max="9708" width="11.44140625" style="117"/>
    <col min="9709" max="9709" width="17.5546875" style="117" customWidth="1"/>
    <col min="9710" max="9710" width="20.44140625" style="117" customWidth="1"/>
    <col min="9711" max="9711" width="15.5546875" style="117" customWidth="1"/>
    <col min="9712" max="9712" width="18.109375" style="117" customWidth="1"/>
    <col min="9713" max="9713" width="15.5546875" style="117" customWidth="1"/>
    <col min="9714" max="9714" width="15" style="117" customWidth="1"/>
    <col min="9715" max="9715" width="18.5546875" style="117" customWidth="1"/>
    <col min="9716" max="9716" width="16.44140625" style="117" customWidth="1"/>
    <col min="9717" max="9717" width="13.5546875" style="117" bestFit="1" customWidth="1"/>
    <col min="9718" max="9718" width="14.5546875" style="117" customWidth="1"/>
    <col min="9719" max="9719" width="13.5546875" style="117" customWidth="1"/>
    <col min="9720" max="9720" width="11.44140625" style="117"/>
    <col min="9721" max="9721" width="12.109375" style="117" bestFit="1" customWidth="1"/>
    <col min="9722" max="9724" width="11.44140625" style="117"/>
    <col min="9725" max="9725" width="13.88671875" style="117" customWidth="1"/>
    <col min="9726" max="9735" width="11.44140625" style="117"/>
    <col min="9736" max="9736" width="14.5546875" style="117" customWidth="1"/>
    <col min="9737" max="9964" width="11.44140625" style="117"/>
    <col min="9965" max="9965" width="17.5546875" style="117" customWidth="1"/>
    <col min="9966" max="9966" width="20.44140625" style="117" customWidth="1"/>
    <col min="9967" max="9967" width="15.5546875" style="117" customWidth="1"/>
    <col min="9968" max="9968" width="18.109375" style="117" customWidth="1"/>
    <col min="9969" max="9969" width="15.5546875" style="117" customWidth="1"/>
    <col min="9970" max="9970" width="15" style="117" customWidth="1"/>
    <col min="9971" max="9971" width="18.5546875" style="117" customWidth="1"/>
    <col min="9972" max="9972" width="16.44140625" style="117" customWidth="1"/>
    <col min="9973" max="9973" width="13.5546875" style="117" bestFit="1" customWidth="1"/>
    <col min="9974" max="9974" width="14.5546875" style="117" customWidth="1"/>
    <col min="9975" max="9975" width="13.5546875" style="117" customWidth="1"/>
    <col min="9976" max="9976" width="11.44140625" style="117"/>
    <col min="9977" max="9977" width="12.109375" style="117" bestFit="1" customWidth="1"/>
    <col min="9978" max="9980" width="11.44140625" style="117"/>
    <col min="9981" max="9981" width="13.88671875" style="117" customWidth="1"/>
    <col min="9982" max="9991" width="11.44140625" style="117"/>
    <col min="9992" max="9992" width="14.5546875" style="117" customWidth="1"/>
    <col min="9993" max="10220" width="11.44140625" style="117"/>
    <col min="10221" max="10221" width="17.5546875" style="117" customWidth="1"/>
    <col min="10222" max="10222" width="20.44140625" style="117" customWidth="1"/>
    <col min="10223" max="10223" width="15.5546875" style="117" customWidth="1"/>
    <col min="10224" max="10224" width="18.109375" style="117" customWidth="1"/>
    <col min="10225" max="10225" width="15.5546875" style="117" customWidth="1"/>
    <col min="10226" max="10226" width="15" style="117" customWidth="1"/>
    <col min="10227" max="10227" width="18.5546875" style="117" customWidth="1"/>
    <col min="10228" max="10228" width="16.44140625" style="117" customWidth="1"/>
    <col min="10229" max="10229" width="13.5546875" style="117" bestFit="1" customWidth="1"/>
    <col min="10230" max="10230" width="14.5546875" style="117" customWidth="1"/>
    <col min="10231" max="10231" width="13.5546875" style="117" customWidth="1"/>
    <col min="10232" max="10232" width="11.44140625" style="117"/>
    <col min="10233" max="10233" width="12.109375" style="117" bestFit="1" customWidth="1"/>
    <col min="10234" max="10236" width="11.44140625" style="117"/>
    <col min="10237" max="10237" width="13.88671875" style="117" customWidth="1"/>
    <col min="10238" max="10247" width="11.44140625" style="117"/>
    <col min="10248" max="10248" width="14.5546875" style="117" customWidth="1"/>
    <col min="10249" max="10476" width="11.44140625" style="117"/>
    <col min="10477" max="10477" width="17.5546875" style="117" customWidth="1"/>
    <col min="10478" max="10478" width="20.44140625" style="117" customWidth="1"/>
    <col min="10479" max="10479" width="15.5546875" style="117" customWidth="1"/>
    <col min="10480" max="10480" width="18.109375" style="117" customWidth="1"/>
    <col min="10481" max="10481" width="15.5546875" style="117" customWidth="1"/>
    <col min="10482" max="10482" width="15" style="117" customWidth="1"/>
    <col min="10483" max="10483" width="18.5546875" style="117" customWidth="1"/>
    <col min="10484" max="10484" width="16.44140625" style="117" customWidth="1"/>
    <col min="10485" max="10485" width="13.5546875" style="117" bestFit="1" customWidth="1"/>
    <col min="10486" max="10486" width="14.5546875" style="117" customWidth="1"/>
    <col min="10487" max="10487" width="13.5546875" style="117" customWidth="1"/>
    <col min="10488" max="10488" width="11.44140625" style="117"/>
    <col min="10489" max="10489" width="12.109375" style="117" bestFit="1" customWidth="1"/>
    <col min="10490" max="10492" width="11.44140625" style="117"/>
    <col min="10493" max="10493" width="13.88671875" style="117" customWidth="1"/>
    <col min="10494" max="10503" width="11.44140625" style="117"/>
    <col min="10504" max="10504" width="14.5546875" style="117" customWidth="1"/>
    <col min="10505" max="10732" width="11.44140625" style="117"/>
    <col min="10733" max="10733" width="17.5546875" style="117" customWidth="1"/>
    <col min="10734" max="10734" width="20.44140625" style="117" customWidth="1"/>
    <col min="10735" max="10735" width="15.5546875" style="117" customWidth="1"/>
    <col min="10736" max="10736" width="18.109375" style="117" customWidth="1"/>
    <col min="10737" max="10737" width="15.5546875" style="117" customWidth="1"/>
    <col min="10738" max="10738" width="15" style="117" customWidth="1"/>
    <col min="10739" max="10739" width="18.5546875" style="117" customWidth="1"/>
    <col min="10740" max="10740" width="16.44140625" style="117" customWidth="1"/>
    <col min="10741" max="10741" width="13.5546875" style="117" bestFit="1" customWidth="1"/>
    <col min="10742" max="10742" width="14.5546875" style="117" customWidth="1"/>
    <col min="10743" max="10743" width="13.5546875" style="117" customWidth="1"/>
    <col min="10744" max="10744" width="11.44140625" style="117"/>
    <col min="10745" max="10745" width="12.109375" style="117" bestFit="1" customWidth="1"/>
    <col min="10746" max="10748" width="11.44140625" style="117"/>
    <col min="10749" max="10749" width="13.88671875" style="117" customWidth="1"/>
    <col min="10750" max="10759" width="11.44140625" style="117"/>
    <col min="10760" max="10760" width="14.5546875" style="117" customWidth="1"/>
    <col min="10761" max="10988" width="11.44140625" style="117"/>
    <col min="10989" max="10989" width="17.5546875" style="117" customWidth="1"/>
    <col min="10990" max="10990" width="20.44140625" style="117" customWidth="1"/>
    <col min="10991" max="10991" width="15.5546875" style="117" customWidth="1"/>
    <col min="10992" max="10992" width="18.109375" style="117" customWidth="1"/>
    <col min="10993" max="10993" width="15.5546875" style="117" customWidth="1"/>
    <col min="10994" max="10994" width="15" style="117" customWidth="1"/>
    <col min="10995" max="10995" width="18.5546875" style="117" customWidth="1"/>
    <col min="10996" max="10996" width="16.44140625" style="117" customWidth="1"/>
    <col min="10997" max="10997" width="13.5546875" style="117" bestFit="1" customWidth="1"/>
    <col min="10998" max="10998" width="14.5546875" style="117" customWidth="1"/>
    <col min="10999" max="10999" width="13.5546875" style="117" customWidth="1"/>
    <col min="11000" max="11000" width="11.44140625" style="117"/>
    <col min="11001" max="11001" width="12.109375" style="117" bestFit="1" customWidth="1"/>
    <col min="11002" max="11004" width="11.44140625" style="117"/>
    <col min="11005" max="11005" width="13.88671875" style="117" customWidth="1"/>
    <col min="11006" max="11015" width="11.44140625" style="117"/>
    <col min="11016" max="11016" width="14.5546875" style="117" customWidth="1"/>
    <col min="11017" max="11244" width="11.44140625" style="117"/>
    <col min="11245" max="11245" width="17.5546875" style="117" customWidth="1"/>
    <col min="11246" max="11246" width="20.44140625" style="117" customWidth="1"/>
    <col min="11247" max="11247" width="15.5546875" style="117" customWidth="1"/>
    <col min="11248" max="11248" width="18.109375" style="117" customWidth="1"/>
    <col min="11249" max="11249" width="15.5546875" style="117" customWidth="1"/>
    <col min="11250" max="11250" width="15" style="117" customWidth="1"/>
    <col min="11251" max="11251" width="18.5546875" style="117" customWidth="1"/>
    <col min="11252" max="11252" width="16.44140625" style="117" customWidth="1"/>
    <col min="11253" max="11253" width="13.5546875" style="117" bestFit="1" customWidth="1"/>
    <col min="11254" max="11254" width="14.5546875" style="117" customWidth="1"/>
    <col min="11255" max="11255" width="13.5546875" style="117" customWidth="1"/>
    <col min="11256" max="11256" width="11.44140625" style="117"/>
    <col min="11257" max="11257" width="12.109375" style="117" bestFit="1" customWidth="1"/>
    <col min="11258" max="11260" width="11.44140625" style="117"/>
    <col min="11261" max="11261" width="13.88671875" style="117" customWidth="1"/>
    <col min="11262" max="11271" width="11.44140625" style="117"/>
    <col min="11272" max="11272" width="14.5546875" style="117" customWidth="1"/>
    <col min="11273" max="11500" width="11.44140625" style="117"/>
    <col min="11501" max="11501" width="17.5546875" style="117" customWidth="1"/>
    <col min="11502" max="11502" width="20.44140625" style="117" customWidth="1"/>
    <col min="11503" max="11503" width="15.5546875" style="117" customWidth="1"/>
    <col min="11504" max="11504" width="18.109375" style="117" customWidth="1"/>
    <col min="11505" max="11505" width="15.5546875" style="117" customWidth="1"/>
    <col min="11506" max="11506" width="15" style="117" customWidth="1"/>
    <col min="11507" max="11507" width="18.5546875" style="117" customWidth="1"/>
    <col min="11508" max="11508" width="16.44140625" style="117" customWidth="1"/>
    <col min="11509" max="11509" width="13.5546875" style="117" bestFit="1" customWidth="1"/>
    <col min="11510" max="11510" width="14.5546875" style="117" customWidth="1"/>
    <col min="11511" max="11511" width="13.5546875" style="117" customWidth="1"/>
    <col min="11512" max="11512" width="11.44140625" style="117"/>
    <col min="11513" max="11513" width="12.109375" style="117" bestFit="1" customWidth="1"/>
    <col min="11514" max="11516" width="11.44140625" style="117"/>
    <col min="11517" max="11517" width="13.88671875" style="117" customWidth="1"/>
    <col min="11518" max="11527" width="11.44140625" style="117"/>
    <col min="11528" max="11528" width="14.5546875" style="117" customWidth="1"/>
    <col min="11529" max="11756" width="11.44140625" style="117"/>
    <col min="11757" max="11757" width="17.5546875" style="117" customWidth="1"/>
    <col min="11758" max="11758" width="20.44140625" style="117" customWidth="1"/>
    <col min="11759" max="11759" width="15.5546875" style="117" customWidth="1"/>
    <col min="11760" max="11760" width="18.109375" style="117" customWidth="1"/>
    <col min="11761" max="11761" width="15.5546875" style="117" customWidth="1"/>
    <col min="11762" max="11762" width="15" style="117" customWidth="1"/>
    <col min="11763" max="11763" width="18.5546875" style="117" customWidth="1"/>
    <col min="11764" max="11764" width="16.44140625" style="117" customWidth="1"/>
    <col min="11765" max="11765" width="13.5546875" style="117" bestFit="1" customWidth="1"/>
    <col min="11766" max="11766" width="14.5546875" style="117" customWidth="1"/>
    <col min="11767" max="11767" width="13.5546875" style="117" customWidth="1"/>
    <col min="11768" max="11768" width="11.44140625" style="117"/>
    <col min="11769" max="11769" width="12.109375" style="117" bestFit="1" customWidth="1"/>
    <col min="11770" max="11772" width="11.44140625" style="117"/>
    <col min="11773" max="11773" width="13.88671875" style="117" customWidth="1"/>
    <col min="11774" max="11783" width="11.44140625" style="117"/>
    <col min="11784" max="11784" width="14.5546875" style="117" customWidth="1"/>
    <col min="11785" max="12012" width="11.44140625" style="117"/>
    <col min="12013" max="12013" width="17.5546875" style="117" customWidth="1"/>
    <col min="12014" max="12014" width="20.44140625" style="117" customWidth="1"/>
    <col min="12015" max="12015" width="15.5546875" style="117" customWidth="1"/>
    <col min="12016" max="12016" width="18.109375" style="117" customWidth="1"/>
    <col min="12017" max="12017" width="15.5546875" style="117" customWidth="1"/>
    <col min="12018" max="12018" width="15" style="117" customWidth="1"/>
    <col min="12019" max="12019" width="18.5546875" style="117" customWidth="1"/>
    <col min="12020" max="12020" width="16.44140625" style="117" customWidth="1"/>
    <col min="12021" max="12021" width="13.5546875" style="117" bestFit="1" customWidth="1"/>
    <col min="12022" max="12022" width="14.5546875" style="117" customWidth="1"/>
    <col min="12023" max="12023" width="13.5546875" style="117" customWidth="1"/>
    <col min="12024" max="12024" width="11.44140625" style="117"/>
    <col min="12025" max="12025" width="12.109375" style="117" bestFit="1" customWidth="1"/>
    <col min="12026" max="12028" width="11.44140625" style="117"/>
    <col min="12029" max="12029" width="13.88671875" style="117" customWidth="1"/>
    <col min="12030" max="12039" width="11.44140625" style="117"/>
    <col min="12040" max="12040" width="14.5546875" style="117" customWidth="1"/>
    <col min="12041" max="12268" width="11.44140625" style="117"/>
    <col min="12269" max="12269" width="17.5546875" style="117" customWidth="1"/>
    <col min="12270" max="12270" width="20.44140625" style="117" customWidth="1"/>
    <col min="12271" max="12271" width="15.5546875" style="117" customWidth="1"/>
    <col min="12272" max="12272" width="18.109375" style="117" customWidth="1"/>
    <col min="12273" max="12273" width="15.5546875" style="117" customWidth="1"/>
    <col min="12274" max="12274" width="15" style="117" customWidth="1"/>
    <col min="12275" max="12275" width="18.5546875" style="117" customWidth="1"/>
    <col min="12276" max="12276" width="16.44140625" style="117" customWidth="1"/>
    <col min="12277" max="12277" width="13.5546875" style="117" bestFit="1" customWidth="1"/>
    <col min="12278" max="12278" width="14.5546875" style="117" customWidth="1"/>
    <col min="12279" max="12279" width="13.5546875" style="117" customWidth="1"/>
    <col min="12280" max="12280" width="11.44140625" style="117"/>
    <col min="12281" max="12281" width="12.109375" style="117" bestFit="1" customWidth="1"/>
    <col min="12282" max="12284" width="11.44140625" style="117"/>
    <col min="12285" max="12285" width="13.88671875" style="117" customWidth="1"/>
    <col min="12286" max="12295" width="11.44140625" style="117"/>
    <col min="12296" max="12296" width="14.5546875" style="117" customWidth="1"/>
    <col min="12297" max="12524" width="11.44140625" style="117"/>
    <col min="12525" max="12525" width="17.5546875" style="117" customWidth="1"/>
    <col min="12526" max="12526" width="20.44140625" style="117" customWidth="1"/>
    <col min="12527" max="12527" width="15.5546875" style="117" customWidth="1"/>
    <col min="12528" max="12528" width="18.109375" style="117" customWidth="1"/>
    <col min="12529" max="12529" width="15.5546875" style="117" customWidth="1"/>
    <col min="12530" max="12530" width="15" style="117" customWidth="1"/>
    <col min="12531" max="12531" width="18.5546875" style="117" customWidth="1"/>
    <col min="12532" max="12532" width="16.44140625" style="117" customWidth="1"/>
    <col min="12533" max="12533" width="13.5546875" style="117" bestFit="1" customWidth="1"/>
    <col min="12534" max="12534" width="14.5546875" style="117" customWidth="1"/>
    <col min="12535" max="12535" width="13.5546875" style="117" customWidth="1"/>
    <col min="12536" max="12536" width="11.44140625" style="117"/>
    <col min="12537" max="12537" width="12.109375" style="117" bestFit="1" customWidth="1"/>
    <col min="12538" max="12540" width="11.44140625" style="117"/>
    <col min="12541" max="12541" width="13.88671875" style="117" customWidth="1"/>
    <col min="12542" max="12551" width="11.44140625" style="117"/>
    <col min="12552" max="12552" width="14.5546875" style="117" customWidth="1"/>
    <col min="12553" max="12780" width="11.44140625" style="117"/>
    <col min="12781" max="12781" width="17.5546875" style="117" customWidth="1"/>
    <col min="12782" max="12782" width="20.44140625" style="117" customWidth="1"/>
    <col min="12783" max="12783" width="15.5546875" style="117" customWidth="1"/>
    <col min="12784" max="12784" width="18.109375" style="117" customWidth="1"/>
    <col min="12785" max="12785" width="15.5546875" style="117" customWidth="1"/>
    <col min="12786" max="12786" width="15" style="117" customWidth="1"/>
    <col min="12787" max="12787" width="18.5546875" style="117" customWidth="1"/>
    <col min="12788" max="12788" width="16.44140625" style="117" customWidth="1"/>
    <col min="12789" max="12789" width="13.5546875" style="117" bestFit="1" customWidth="1"/>
    <col min="12790" max="12790" width="14.5546875" style="117" customWidth="1"/>
    <col min="12791" max="12791" width="13.5546875" style="117" customWidth="1"/>
    <col min="12792" max="12792" width="11.44140625" style="117"/>
    <col min="12793" max="12793" width="12.109375" style="117" bestFit="1" customWidth="1"/>
    <col min="12794" max="12796" width="11.44140625" style="117"/>
    <col min="12797" max="12797" width="13.88671875" style="117" customWidth="1"/>
    <col min="12798" max="12807" width="11.44140625" style="117"/>
    <col min="12808" max="12808" width="14.5546875" style="117" customWidth="1"/>
    <col min="12809" max="13036" width="11.44140625" style="117"/>
    <col min="13037" max="13037" width="17.5546875" style="117" customWidth="1"/>
    <col min="13038" max="13038" width="20.44140625" style="117" customWidth="1"/>
    <col min="13039" max="13039" width="15.5546875" style="117" customWidth="1"/>
    <col min="13040" max="13040" width="18.109375" style="117" customWidth="1"/>
    <col min="13041" max="13041" width="15.5546875" style="117" customWidth="1"/>
    <col min="13042" max="13042" width="15" style="117" customWidth="1"/>
    <col min="13043" max="13043" width="18.5546875" style="117" customWidth="1"/>
    <col min="13044" max="13044" width="16.44140625" style="117" customWidth="1"/>
    <col min="13045" max="13045" width="13.5546875" style="117" bestFit="1" customWidth="1"/>
    <col min="13046" max="13046" width="14.5546875" style="117" customWidth="1"/>
    <col min="13047" max="13047" width="13.5546875" style="117" customWidth="1"/>
    <col min="13048" max="13048" width="11.44140625" style="117"/>
    <col min="13049" max="13049" width="12.109375" style="117" bestFit="1" customWidth="1"/>
    <col min="13050" max="13052" width="11.44140625" style="117"/>
    <col min="13053" max="13053" width="13.88671875" style="117" customWidth="1"/>
    <col min="13054" max="13063" width="11.44140625" style="117"/>
    <col min="13064" max="13064" width="14.5546875" style="117" customWidth="1"/>
    <col min="13065" max="13292" width="11.44140625" style="117"/>
    <col min="13293" max="13293" width="17.5546875" style="117" customWidth="1"/>
    <col min="13294" max="13294" width="20.44140625" style="117" customWidth="1"/>
    <col min="13295" max="13295" width="15.5546875" style="117" customWidth="1"/>
    <col min="13296" max="13296" width="18.109375" style="117" customWidth="1"/>
    <col min="13297" max="13297" width="15.5546875" style="117" customWidth="1"/>
    <col min="13298" max="13298" width="15" style="117" customWidth="1"/>
    <col min="13299" max="13299" width="18.5546875" style="117" customWidth="1"/>
    <col min="13300" max="13300" width="16.44140625" style="117" customWidth="1"/>
    <col min="13301" max="13301" width="13.5546875" style="117" bestFit="1" customWidth="1"/>
    <col min="13302" max="13302" width="14.5546875" style="117" customWidth="1"/>
    <col min="13303" max="13303" width="13.5546875" style="117" customWidth="1"/>
    <col min="13304" max="13304" width="11.44140625" style="117"/>
    <col min="13305" max="13305" width="12.109375" style="117" bestFit="1" customWidth="1"/>
    <col min="13306" max="13308" width="11.44140625" style="117"/>
    <col min="13309" max="13309" width="13.88671875" style="117" customWidth="1"/>
    <col min="13310" max="13319" width="11.44140625" style="117"/>
    <col min="13320" max="13320" width="14.5546875" style="117" customWidth="1"/>
    <col min="13321" max="13548" width="11.44140625" style="117"/>
    <col min="13549" max="13549" width="17.5546875" style="117" customWidth="1"/>
    <col min="13550" max="13550" width="20.44140625" style="117" customWidth="1"/>
    <col min="13551" max="13551" width="15.5546875" style="117" customWidth="1"/>
    <col min="13552" max="13552" width="18.109375" style="117" customWidth="1"/>
    <col min="13553" max="13553" width="15.5546875" style="117" customWidth="1"/>
    <col min="13554" max="13554" width="15" style="117" customWidth="1"/>
    <col min="13555" max="13555" width="18.5546875" style="117" customWidth="1"/>
    <col min="13556" max="13556" width="16.44140625" style="117" customWidth="1"/>
    <col min="13557" max="13557" width="13.5546875" style="117" bestFit="1" customWidth="1"/>
    <col min="13558" max="13558" width="14.5546875" style="117" customWidth="1"/>
    <col min="13559" max="13559" width="13.5546875" style="117" customWidth="1"/>
    <col min="13560" max="13560" width="11.44140625" style="117"/>
    <col min="13561" max="13561" width="12.109375" style="117" bestFit="1" customWidth="1"/>
    <col min="13562" max="13564" width="11.44140625" style="117"/>
    <col min="13565" max="13565" width="13.88671875" style="117" customWidth="1"/>
    <col min="13566" max="13575" width="11.44140625" style="117"/>
    <col min="13576" max="13576" width="14.5546875" style="117" customWidth="1"/>
    <col min="13577" max="13804" width="11.44140625" style="117"/>
    <col min="13805" max="13805" width="17.5546875" style="117" customWidth="1"/>
    <col min="13806" max="13806" width="20.44140625" style="117" customWidth="1"/>
    <col min="13807" max="13807" width="15.5546875" style="117" customWidth="1"/>
    <col min="13808" max="13808" width="18.109375" style="117" customWidth="1"/>
    <col min="13809" max="13809" width="15.5546875" style="117" customWidth="1"/>
    <col min="13810" max="13810" width="15" style="117" customWidth="1"/>
    <col min="13811" max="13811" width="18.5546875" style="117" customWidth="1"/>
    <col min="13812" max="13812" width="16.44140625" style="117" customWidth="1"/>
    <col min="13813" max="13813" width="13.5546875" style="117" bestFit="1" customWidth="1"/>
    <col min="13814" max="13814" width="14.5546875" style="117" customWidth="1"/>
    <col min="13815" max="13815" width="13.5546875" style="117" customWidth="1"/>
    <col min="13816" max="13816" width="11.44140625" style="117"/>
    <col min="13817" max="13817" width="12.109375" style="117" bestFit="1" customWidth="1"/>
    <col min="13818" max="13820" width="11.44140625" style="117"/>
    <col min="13821" max="13821" width="13.88671875" style="117" customWidth="1"/>
    <col min="13822" max="13831" width="11.44140625" style="117"/>
    <col min="13832" max="13832" width="14.5546875" style="117" customWidth="1"/>
    <col min="13833" max="14060" width="11.44140625" style="117"/>
    <col min="14061" max="14061" width="17.5546875" style="117" customWidth="1"/>
    <col min="14062" max="14062" width="20.44140625" style="117" customWidth="1"/>
    <col min="14063" max="14063" width="15.5546875" style="117" customWidth="1"/>
    <col min="14064" max="14064" width="18.109375" style="117" customWidth="1"/>
    <col min="14065" max="14065" width="15.5546875" style="117" customWidth="1"/>
    <col min="14066" max="14066" width="15" style="117" customWidth="1"/>
    <col min="14067" max="14067" width="18.5546875" style="117" customWidth="1"/>
    <col min="14068" max="14068" width="16.44140625" style="117" customWidth="1"/>
    <col min="14069" max="14069" width="13.5546875" style="117" bestFit="1" customWidth="1"/>
    <col min="14070" max="14070" width="14.5546875" style="117" customWidth="1"/>
    <col min="14071" max="14071" width="13.5546875" style="117" customWidth="1"/>
    <col min="14072" max="14072" width="11.44140625" style="117"/>
    <col min="14073" max="14073" width="12.109375" style="117" bestFit="1" customWidth="1"/>
    <col min="14074" max="14076" width="11.44140625" style="117"/>
    <col min="14077" max="14077" width="13.88671875" style="117" customWidth="1"/>
    <col min="14078" max="14087" width="11.44140625" style="117"/>
    <col min="14088" max="14088" width="14.5546875" style="117" customWidth="1"/>
    <col min="14089" max="14316" width="11.44140625" style="117"/>
    <col min="14317" max="14317" width="17.5546875" style="117" customWidth="1"/>
    <col min="14318" max="14318" width="20.44140625" style="117" customWidth="1"/>
    <col min="14319" max="14319" width="15.5546875" style="117" customWidth="1"/>
    <col min="14320" max="14320" width="18.109375" style="117" customWidth="1"/>
    <col min="14321" max="14321" width="15.5546875" style="117" customWidth="1"/>
    <col min="14322" max="14322" width="15" style="117" customWidth="1"/>
    <col min="14323" max="14323" width="18.5546875" style="117" customWidth="1"/>
    <col min="14324" max="14324" width="16.44140625" style="117" customWidth="1"/>
    <col min="14325" max="14325" width="13.5546875" style="117" bestFit="1" customWidth="1"/>
    <col min="14326" max="14326" width="14.5546875" style="117" customWidth="1"/>
    <col min="14327" max="14327" width="13.5546875" style="117" customWidth="1"/>
    <col min="14328" max="14328" width="11.44140625" style="117"/>
    <col min="14329" max="14329" width="12.109375" style="117" bestFit="1" customWidth="1"/>
    <col min="14330" max="14332" width="11.44140625" style="117"/>
    <col min="14333" max="14333" width="13.88671875" style="117" customWidth="1"/>
    <col min="14334" max="14343" width="11.44140625" style="117"/>
    <col min="14344" max="14344" width="14.5546875" style="117" customWidth="1"/>
    <col min="14345" max="14572" width="11.44140625" style="117"/>
    <col min="14573" max="14573" width="17.5546875" style="117" customWidth="1"/>
    <col min="14574" max="14574" width="20.44140625" style="117" customWidth="1"/>
    <col min="14575" max="14575" width="15.5546875" style="117" customWidth="1"/>
    <col min="14576" max="14576" width="18.109375" style="117" customWidth="1"/>
    <col min="14577" max="14577" width="15.5546875" style="117" customWidth="1"/>
    <col min="14578" max="14578" width="15" style="117" customWidth="1"/>
    <col min="14579" max="14579" width="18.5546875" style="117" customWidth="1"/>
    <col min="14580" max="14580" width="16.44140625" style="117" customWidth="1"/>
    <col min="14581" max="14581" width="13.5546875" style="117" bestFit="1" customWidth="1"/>
    <col min="14582" max="14582" width="14.5546875" style="117" customWidth="1"/>
    <col min="14583" max="14583" width="13.5546875" style="117" customWidth="1"/>
    <col min="14584" max="14584" width="11.44140625" style="117"/>
    <col min="14585" max="14585" width="12.109375" style="117" bestFit="1" customWidth="1"/>
    <col min="14586" max="14588" width="11.44140625" style="117"/>
    <col min="14589" max="14589" width="13.88671875" style="117" customWidth="1"/>
    <col min="14590" max="14599" width="11.44140625" style="117"/>
    <col min="14600" max="14600" width="14.5546875" style="117" customWidth="1"/>
    <col min="14601" max="14828" width="11.44140625" style="117"/>
    <col min="14829" max="14829" width="17.5546875" style="117" customWidth="1"/>
    <col min="14830" max="14830" width="20.44140625" style="117" customWidth="1"/>
    <col min="14831" max="14831" width="15.5546875" style="117" customWidth="1"/>
    <col min="14832" max="14832" width="18.109375" style="117" customWidth="1"/>
    <col min="14833" max="14833" width="15.5546875" style="117" customWidth="1"/>
    <col min="14834" max="14834" width="15" style="117" customWidth="1"/>
    <col min="14835" max="14835" width="18.5546875" style="117" customWidth="1"/>
    <col min="14836" max="14836" width="16.44140625" style="117" customWidth="1"/>
    <col min="14837" max="14837" width="13.5546875" style="117" bestFit="1" customWidth="1"/>
    <col min="14838" max="14838" width="14.5546875" style="117" customWidth="1"/>
    <col min="14839" max="14839" width="13.5546875" style="117" customWidth="1"/>
    <col min="14840" max="14840" width="11.44140625" style="117"/>
    <col min="14841" max="14841" width="12.109375" style="117" bestFit="1" customWidth="1"/>
    <col min="14842" max="14844" width="11.44140625" style="117"/>
    <col min="14845" max="14845" width="13.88671875" style="117" customWidth="1"/>
    <col min="14846" max="14855" width="11.44140625" style="117"/>
    <col min="14856" max="14856" width="14.5546875" style="117" customWidth="1"/>
    <col min="14857" max="15084" width="11.44140625" style="117"/>
    <col min="15085" max="15085" width="17.5546875" style="117" customWidth="1"/>
    <col min="15086" max="15086" width="20.44140625" style="117" customWidth="1"/>
    <col min="15087" max="15087" width="15.5546875" style="117" customWidth="1"/>
    <col min="15088" max="15088" width="18.109375" style="117" customWidth="1"/>
    <col min="15089" max="15089" width="15.5546875" style="117" customWidth="1"/>
    <col min="15090" max="15090" width="15" style="117" customWidth="1"/>
    <col min="15091" max="15091" width="18.5546875" style="117" customWidth="1"/>
    <col min="15092" max="15092" width="16.44140625" style="117" customWidth="1"/>
    <col min="15093" max="15093" width="13.5546875" style="117" bestFit="1" customWidth="1"/>
    <col min="15094" max="15094" width="14.5546875" style="117" customWidth="1"/>
    <col min="15095" max="15095" width="13.5546875" style="117" customWidth="1"/>
    <col min="15096" max="15096" width="11.44140625" style="117"/>
    <col min="15097" max="15097" width="12.109375" style="117" bestFit="1" customWidth="1"/>
    <col min="15098" max="15100" width="11.44140625" style="117"/>
    <col min="15101" max="15101" width="13.88671875" style="117" customWidth="1"/>
    <col min="15102" max="15111" width="11.44140625" style="117"/>
    <col min="15112" max="15112" width="14.5546875" style="117" customWidth="1"/>
    <col min="15113" max="15340" width="11.44140625" style="117"/>
    <col min="15341" max="15341" width="17.5546875" style="117" customWidth="1"/>
    <col min="15342" max="15342" width="20.44140625" style="117" customWidth="1"/>
    <col min="15343" max="15343" width="15.5546875" style="117" customWidth="1"/>
    <col min="15344" max="15344" width="18.109375" style="117" customWidth="1"/>
    <col min="15345" max="15345" width="15.5546875" style="117" customWidth="1"/>
    <col min="15346" max="15346" width="15" style="117" customWidth="1"/>
    <col min="15347" max="15347" width="18.5546875" style="117" customWidth="1"/>
    <col min="15348" max="15348" width="16.44140625" style="117" customWidth="1"/>
    <col min="15349" max="15349" width="13.5546875" style="117" bestFit="1" customWidth="1"/>
    <col min="15350" max="15350" width="14.5546875" style="117" customWidth="1"/>
    <col min="15351" max="15351" width="13.5546875" style="117" customWidth="1"/>
    <col min="15352" max="15352" width="11.44140625" style="117"/>
    <col min="15353" max="15353" width="12.109375" style="117" bestFit="1" customWidth="1"/>
    <col min="15354" max="15356" width="11.44140625" style="117"/>
    <col min="15357" max="15357" width="13.88671875" style="117" customWidth="1"/>
    <col min="15358" max="15367" width="11.44140625" style="117"/>
    <col min="15368" max="15368" width="14.5546875" style="117" customWidth="1"/>
    <col min="15369" max="15596" width="11.44140625" style="117"/>
    <col min="15597" max="15597" width="17.5546875" style="117" customWidth="1"/>
    <col min="15598" max="15598" width="20.44140625" style="117" customWidth="1"/>
    <col min="15599" max="15599" width="15.5546875" style="117" customWidth="1"/>
    <col min="15600" max="15600" width="18.109375" style="117" customWidth="1"/>
    <col min="15601" max="15601" width="15.5546875" style="117" customWidth="1"/>
    <col min="15602" max="15602" width="15" style="117" customWidth="1"/>
    <col min="15603" max="15603" width="18.5546875" style="117" customWidth="1"/>
    <col min="15604" max="15604" width="16.44140625" style="117" customWidth="1"/>
    <col min="15605" max="15605" width="13.5546875" style="117" bestFit="1" customWidth="1"/>
    <col min="15606" max="15606" width="14.5546875" style="117" customWidth="1"/>
    <col min="15607" max="15607" width="13.5546875" style="117" customWidth="1"/>
    <col min="15608" max="15608" width="11.44140625" style="117"/>
    <col min="15609" max="15609" width="12.109375" style="117" bestFit="1" customWidth="1"/>
    <col min="15610" max="15612" width="11.44140625" style="117"/>
    <col min="15613" max="15613" width="13.88671875" style="117" customWidth="1"/>
    <col min="15614" max="15623" width="11.44140625" style="117"/>
    <col min="15624" max="15624" width="14.5546875" style="117" customWidth="1"/>
    <col min="15625" max="15852" width="11.44140625" style="117"/>
    <col min="15853" max="15853" width="17.5546875" style="117" customWidth="1"/>
    <col min="15854" max="15854" width="20.44140625" style="117" customWidth="1"/>
    <col min="15855" max="15855" width="15.5546875" style="117" customWidth="1"/>
    <col min="15856" max="15856" width="18.109375" style="117" customWidth="1"/>
    <col min="15857" max="15857" width="15.5546875" style="117" customWidth="1"/>
    <col min="15858" max="15858" width="15" style="117" customWidth="1"/>
    <col min="15859" max="15859" width="18.5546875" style="117" customWidth="1"/>
    <col min="15860" max="15860" width="16.44140625" style="117" customWidth="1"/>
    <col min="15861" max="15861" width="13.5546875" style="117" bestFit="1" customWidth="1"/>
    <col min="15862" max="15862" width="14.5546875" style="117" customWidth="1"/>
    <col min="15863" max="15863" width="13.5546875" style="117" customWidth="1"/>
    <col min="15864" max="15864" width="11.44140625" style="117"/>
    <col min="15865" max="15865" width="12.109375" style="117" bestFit="1" customWidth="1"/>
    <col min="15866" max="15868" width="11.44140625" style="117"/>
    <col min="15869" max="15869" width="13.88671875" style="117" customWidth="1"/>
    <col min="15870" max="15879" width="11.44140625" style="117"/>
    <col min="15880" max="15880" width="14.5546875" style="117" customWidth="1"/>
    <col min="15881" max="16108" width="11.44140625" style="117"/>
    <col min="16109" max="16109" width="17.5546875" style="117" customWidth="1"/>
    <col min="16110" max="16110" width="20.44140625" style="117" customWidth="1"/>
    <col min="16111" max="16111" width="15.5546875" style="117" customWidth="1"/>
    <col min="16112" max="16112" width="18.109375" style="117" customWidth="1"/>
    <col min="16113" max="16113" width="15.5546875" style="117" customWidth="1"/>
    <col min="16114" max="16114" width="15" style="117" customWidth="1"/>
    <col min="16115" max="16115" width="18.5546875" style="117" customWidth="1"/>
    <col min="16116" max="16116" width="16.44140625" style="117" customWidth="1"/>
    <col min="16117" max="16117" width="13.5546875" style="117" bestFit="1" customWidth="1"/>
    <col min="16118" max="16118" width="14.5546875" style="117" customWidth="1"/>
    <col min="16119" max="16119" width="13.5546875" style="117" customWidth="1"/>
    <col min="16120" max="16120" width="11.44140625" style="117"/>
    <col min="16121" max="16121" width="12.109375" style="117" bestFit="1" customWidth="1"/>
    <col min="16122" max="16124" width="11.44140625" style="117"/>
    <col min="16125" max="16125" width="13.88671875" style="117" customWidth="1"/>
    <col min="16126" max="16135" width="11.44140625" style="117"/>
    <col min="16136" max="16136" width="14.5546875" style="117" customWidth="1"/>
    <col min="16137" max="16384" width="11.44140625" style="117"/>
  </cols>
  <sheetData>
    <row r="1" spans="1:22" customFormat="1" ht="20.25" customHeight="1" x14ac:dyDescent="0.25">
      <c r="A1" s="581" t="s">
        <v>437</v>
      </c>
      <c r="B1" s="581"/>
      <c r="C1" s="581"/>
      <c r="D1" s="581"/>
      <c r="E1" s="581"/>
      <c r="F1" s="322"/>
      <c r="G1" s="322"/>
      <c r="H1" s="322"/>
      <c r="I1" s="322"/>
      <c r="J1" s="322"/>
    </row>
    <row r="2" spans="1:22" customFormat="1" ht="30.6" customHeight="1" x14ac:dyDescent="0.25">
      <c r="A2" s="581"/>
      <c r="B2" s="581"/>
      <c r="C2" s="581"/>
      <c r="D2" s="581"/>
      <c r="E2" s="581"/>
      <c r="F2" s="322"/>
      <c r="G2" s="322"/>
      <c r="H2" s="322"/>
      <c r="I2" s="322"/>
      <c r="J2" s="322"/>
    </row>
    <row r="3" spans="1:22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22" customFormat="1" ht="15.9" customHeight="1" x14ac:dyDescent="0.25">
      <c r="A4" s="157" t="s">
        <v>646</v>
      </c>
      <c r="B4" s="157"/>
      <c r="C4" s="157"/>
      <c r="D4" s="157"/>
      <c r="E4" s="15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customFormat="1" ht="15.9" customHeight="1" x14ac:dyDescent="0.25">
      <c r="A5" s="223" t="s">
        <v>2</v>
      </c>
      <c r="B5" s="223"/>
      <c r="C5" s="223"/>
      <c r="D5" s="223"/>
      <c r="E5" s="223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</row>
    <row r="6" spans="1:22" s="109" customFormat="1" ht="57" customHeight="1" thickBot="1" x14ac:dyDescent="0.35">
      <c r="A6" s="258" t="s">
        <v>3</v>
      </c>
      <c r="B6" s="258" t="s">
        <v>295</v>
      </c>
      <c r="C6" s="258" t="s">
        <v>293</v>
      </c>
      <c r="D6" s="424" t="s">
        <v>408</v>
      </c>
      <c r="E6" s="258" t="s">
        <v>296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</row>
    <row r="7" spans="1:22" s="109" customFormat="1" ht="15" customHeight="1" x14ac:dyDescent="0.3">
      <c r="A7" s="257"/>
      <c r="B7" s="249" t="s">
        <v>297</v>
      </c>
      <c r="C7" s="249" t="s">
        <v>298</v>
      </c>
      <c r="D7" s="249" t="s">
        <v>652</v>
      </c>
      <c r="E7" s="249" t="s">
        <v>63</v>
      </c>
      <c r="F7" s="117"/>
      <c r="G7" s="117"/>
      <c r="H7" s="286"/>
      <c r="I7" s="286"/>
      <c r="J7" s="288"/>
      <c r="K7" s="288"/>
      <c r="L7" s="288"/>
      <c r="M7" s="288"/>
      <c r="N7" s="288"/>
      <c r="O7" s="288"/>
      <c r="P7" s="288"/>
      <c r="Q7" s="289"/>
    </row>
    <row r="8" spans="1:22" s="303" customFormat="1" ht="21.9" customHeight="1" x14ac:dyDescent="0.25">
      <c r="A8" s="162" t="s">
        <v>6</v>
      </c>
      <c r="B8" s="301">
        <v>1.009248378651241</v>
      </c>
      <c r="C8" s="301">
        <v>1.0581700573010928</v>
      </c>
      <c r="D8" s="225">
        <v>803516.33810000005</v>
      </c>
      <c r="E8" s="301">
        <v>1.058170057301093</v>
      </c>
      <c r="F8" s="212"/>
      <c r="G8" s="212"/>
      <c r="I8" s="351"/>
      <c r="J8" s="351"/>
      <c r="K8" s="351"/>
      <c r="L8" s="351"/>
    </row>
    <row r="9" spans="1:22" s="303" customFormat="1" ht="21.9" customHeight="1" x14ac:dyDescent="0.25">
      <c r="A9" s="162" t="s">
        <v>7</v>
      </c>
      <c r="B9" s="301">
        <v>1.0713694602480557</v>
      </c>
      <c r="C9" s="301">
        <v>0.96057277744776648</v>
      </c>
      <c r="D9" s="225">
        <v>0</v>
      </c>
      <c r="E9" s="301">
        <v>1.0713693035396346</v>
      </c>
      <c r="F9" s="212"/>
      <c r="G9" s="212"/>
      <c r="I9" s="351"/>
      <c r="J9" s="351"/>
      <c r="K9" s="351"/>
      <c r="L9" s="351"/>
    </row>
    <row r="10" spans="1:22" s="303" customFormat="1" ht="21.9" customHeight="1" x14ac:dyDescent="0.25">
      <c r="A10" s="162" t="s">
        <v>8</v>
      </c>
      <c r="B10" s="301">
        <v>0.99350973942112242</v>
      </c>
      <c r="C10" s="301">
        <v>0.95270565766369097</v>
      </c>
      <c r="D10" s="225">
        <v>117828.71554</v>
      </c>
      <c r="E10" s="301">
        <v>1</v>
      </c>
      <c r="F10" s="212"/>
      <c r="G10" s="212"/>
      <c r="I10" s="351"/>
      <c r="J10" s="351"/>
      <c r="K10" s="351"/>
      <c r="L10" s="351"/>
    </row>
    <row r="11" spans="1:22" s="303" customFormat="1" ht="21.9" customHeight="1" x14ac:dyDescent="0.25">
      <c r="A11" s="162" t="s">
        <v>9</v>
      </c>
      <c r="B11" s="301">
        <v>1.1089526509710979</v>
      </c>
      <c r="C11" s="301">
        <v>0.9935100132689576</v>
      </c>
      <c r="D11" s="225">
        <v>0</v>
      </c>
      <c r="E11" s="301">
        <v>1.1089524078671833</v>
      </c>
      <c r="F11" s="212"/>
      <c r="G11" s="212"/>
      <c r="I11" s="351"/>
      <c r="J11" s="351"/>
      <c r="K11" s="351"/>
      <c r="L11" s="351"/>
    </row>
    <row r="12" spans="1:22" s="303" customFormat="1" ht="21.9" customHeight="1" x14ac:dyDescent="0.25">
      <c r="A12" s="162" t="s">
        <v>10</v>
      </c>
      <c r="B12" s="301">
        <v>1.3335179227233687</v>
      </c>
      <c r="C12" s="301">
        <v>1.0068321989964046</v>
      </c>
      <c r="D12" s="225">
        <v>0</v>
      </c>
      <c r="E12" s="301">
        <v>1.3335169407150567</v>
      </c>
      <c r="F12" s="212"/>
      <c r="G12" s="212"/>
      <c r="I12" s="351"/>
      <c r="J12" s="351"/>
      <c r="K12" s="351"/>
      <c r="L12" s="351"/>
    </row>
    <row r="13" spans="1:22" s="303" customFormat="1" ht="21.9" customHeight="1" x14ac:dyDescent="0.25">
      <c r="A13" s="162" t="s">
        <v>11</v>
      </c>
      <c r="B13" s="301">
        <v>1.2382697496176365</v>
      </c>
      <c r="C13" s="301">
        <v>0.99672297844618463</v>
      </c>
      <c r="D13" s="225">
        <v>0</v>
      </c>
      <c r="E13" s="301">
        <v>1.2382698139567629</v>
      </c>
      <c r="F13" s="212"/>
      <c r="G13" s="212"/>
      <c r="I13" s="351"/>
      <c r="J13" s="351"/>
      <c r="K13" s="351"/>
      <c r="L13" s="351"/>
    </row>
    <row r="14" spans="1:22" s="303" customFormat="1" ht="21.9" customHeight="1" x14ac:dyDescent="0.25">
      <c r="A14" s="162" t="s">
        <v>12</v>
      </c>
      <c r="B14" s="301">
        <v>0.97126273805897567</v>
      </c>
      <c r="C14" s="301">
        <v>0.9583237007621167</v>
      </c>
      <c r="D14" s="225">
        <v>91425.22004</v>
      </c>
      <c r="E14" s="301">
        <v>1</v>
      </c>
      <c r="F14" s="212"/>
      <c r="G14" s="212"/>
      <c r="I14" s="351"/>
      <c r="J14" s="351"/>
      <c r="K14" s="351"/>
      <c r="L14" s="351"/>
    </row>
    <row r="15" spans="1:22" s="303" customFormat="1" ht="21.9" customHeight="1" x14ac:dyDescent="0.25">
      <c r="A15" s="162" t="s">
        <v>13</v>
      </c>
      <c r="B15" s="301">
        <v>0.9362260927880256</v>
      </c>
      <c r="C15" s="301">
        <v>0.99168118243628367</v>
      </c>
      <c r="D15" s="225">
        <v>682034.00193999999</v>
      </c>
      <c r="E15" s="301">
        <v>1</v>
      </c>
      <c r="F15" s="212"/>
      <c r="G15" s="212"/>
      <c r="I15" s="351"/>
      <c r="J15" s="351"/>
      <c r="K15" s="351"/>
      <c r="L15" s="351"/>
    </row>
    <row r="16" spans="1:22" s="303" customFormat="1" ht="21.9" customHeight="1" x14ac:dyDescent="0.25">
      <c r="A16" s="162" t="s">
        <v>14</v>
      </c>
      <c r="B16" s="301">
        <v>1.142790577522879</v>
      </c>
      <c r="C16" s="301">
        <v>1.0079888093449385</v>
      </c>
      <c r="D16" s="225">
        <v>0</v>
      </c>
      <c r="E16" s="301">
        <v>1.1427907729884046</v>
      </c>
      <c r="F16" s="212"/>
      <c r="G16" s="212"/>
      <c r="I16" s="351"/>
      <c r="J16" s="351"/>
      <c r="K16" s="351"/>
      <c r="L16" s="351"/>
    </row>
    <row r="17" spans="1:12" s="303" customFormat="1" ht="21.9" customHeight="1" x14ac:dyDescent="0.25">
      <c r="A17" s="162" t="s">
        <v>15</v>
      </c>
      <c r="B17" s="301">
        <v>1.0500428070231596</v>
      </c>
      <c r="C17" s="301">
        <v>0.94789402208327234</v>
      </c>
      <c r="D17" s="225">
        <v>0</v>
      </c>
      <c r="E17" s="301">
        <v>1.0500429669965314</v>
      </c>
      <c r="F17" s="212"/>
      <c r="G17" s="212"/>
      <c r="I17" s="351"/>
      <c r="J17" s="351"/>
      <c r="K17" s="351"/>
      <c r="L17" s="351"/>
    </row>
    <row r="18" spans="1:12" s="303" customFormat="1" ht="21.9" customHeight="1" x14ac:dyDescent="0.25">
      <c r="A18" s="162" t="s">
        <v>16</v>
      </c>
      <c r="B18" s="301">
        <v>0.87051001232223035</v>
      </c>
      <c r="C18" s="301">
        <v>0.84434218180406817</v>
      </c>
      <c r="D18" s="225">
        <v>613008.13867999997</v>
      </c>
      <c r="E18" s="301">
        <v>0.99999999999999978</v>
      </c>
      <c r="F18" s="212"/>
      <c r="G18" s="212"/>
      <c r="I18" s="351"/>
      <c r="J18" s="351"/>
      <c r="K18" s="351"/>
      <c r="L18" s="351"/>
    </row>
    <row r="19" spans="1:12" s="303" customFormat="1" ht="21.9" customHeight="1" x14ac:dyDescent="0.25">
      <c r="A19" s="162" t="s">
        <v>17</v>
      </c>
      <c r="B19" s="301">
        <v>1.151689666437379</v>
      </c>
      <c r="C19" s="301">
        <v>0.92516256900487548</v>
      </c>
      <c r="D19" s="225">
        <v>0</v>
      </c>
      <c r="E19" s="301">
        <v>1.1516902317720064</v>
      </c>
      <c r="F19" s="212"/>
      <c r="G19" s="212"/>
      <c r="I19" s="351"/>
      <c r="J19" s="351"/>
      <c r="K19" s="351"/>
      <c r="L19" s="351"/>
    </row>
    <row r="20" spans="1:12" s="303" customFormat="1" ht="21.9" customHeight="1" x14ac:dyDescent="0.25">
      <c r="A20" s="162" t="s">
        <v>18</v>
      </c>
      <c r="B20" s="301">
        <v>0.82362200901076843</v>
      </c>
      <c r="C20" s="301">
        <v>1.0786700858009981</v>
      </c>
      <c r="D20" s="225">
        <v>576168.18307000003</v>
      </c>
      <c r="E20" s="301">
        <v>1.0600000000000003</v>
      </c>
      <c r="F20" s="212"/>
      <c r="G20" s="212"/>
      <c r="I20" s="351"/>
      <c r="J20" s="351"/>
      <c r="K20" s="351"/>
      <c r="L20" s="351"/>
    </row>
    <row r="21" spans="1:12" s="303" customFormat="1" ht="21.9" customHeight="1" x14ac:dyDescent="0.25">
      <c r="A21" s="162" t="s">
        <v>19</v>
      </c>
      <c r="B21" s="301">
        <v>1.0546553355419526</v>
      </c>
      <c r="C21" s="301">
        <v>1.1063881741964559</v>
      </c>
      <c r="D21" s="225">
        <v>74276.312529999996</v>
      </c>
      <c r="E21" s="301">
        <v>1.06</v>
      </c>
      <c r="F21" s="212"/>
      <c r="G21" s="212"/>
      <c r="I21" s="351"/>
      <c r="J21" s="351"/>
      <c r="K21" s="351"/>
      <c r="L21" s="351"/>
    </row>
    <row r="22" spans="1:12" s="303" customFormat="1" ht="21.9" customHeight="1" x14ac:dyDescent="0.25">
      <c r="A22" s="162" t="s">
        <v>20</v>
      </c>
      <c r="B22" s="301">
        <v>1.1183910864093018</v>
      </c>
      <c r="C22" s="301">
        <v>0.97719214727292214</v>
      </c>
      <c r="D22" s="225">
        <v>0</v>
      </c>
      <c r="E22" s="301">
        <v>1.1183911961428969</v>
      </c>
      <c r="F22" s="212"/>
      <c r="G22" s="212"/>
      <c r="I22" s="351"/>
      <c r="J22" s="351"/>
      <c r="K22" s="351"/>
      <c r="L22" s="351"/>
    </row>
    <row r="23" spans="1:12" s="303" customFormat="1" ht="21.9" customHeight="1" x14ac:dyDescent="0.25">
      <c r="A23" s="413" t="s">
        <v>69</v>
      </c>
      <c r="B23" s="305"/>
      <c r="C23" s="305"/>
      <c r="D23" s="209">
        <f>SUM(D8:D22)</f>
        <v>2958256.9098999994</v>
      </c>
      <c r="E23" s="305"/>
      <c r="F23" s="304"/>
      <c r="G23" s="304"/>
      <c r="I23" s="351"/>
      <c r="J23" s="351"/>
      <c r="K23" s="351"/>
      <c r="L23" s="351"/>
    </row>
  </sheetData>
  <sheetProtection algorithmName="SHA-512" hashValue="bNR19E14SvRGhd3L09hNqEJRQdA4OuG1ozsmNBW3zhBjme4ANUsO+IfCmxacrdkMtr8arhB1f+isawu6QQ9FlA==" saltValue="7mPQS1wqGk/plW9jOFlWdA==" spinCount="100000" sheet="1" objects="1" scenarios="1"/>
  <mergeCells count="1">
    <mergeCell ref="A1:E2"/>
  </mergeCells>
  <printOptions horizontalCentered="1" verticalCentered="1"/>
  <pageMargins left="0.78740157480314965" right="0.51181102362204722" top="0.39370078740157483" bottom="0.51181102362204722" header="0.31496062992125984" footer="0.31496062992125984"/>
  <pageSetup paperSize="9" orientation="landscape" r:id="rId1"/>
  <ignoredErrors>
    <ignoredError sqref="E7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zoomScaleNormal="100" workbookViewId="0">
      <pane ySplit="7" topLeftCell="A8" activePane="bottomLeft" state="frozen"/>
      <selection activeCell="A7" sqref="A7"/>
      <selection pane="bottomLeft" activeCell="A4" sqref="A4:D4"/>
    </sheetView>
  </sheetViews>
  <sheetFormatPr baseColWidth="10" defaultRowHeight="13.2" x14ac:dyDescent="0.25"/>
  <cols>
    <col min="1" max="4" width="32.77734375" style="117" customWidth="1"/>
    <col min="5" max="5" width="11.6640625" style="117" customWidth="1"/>
    <col min="6" max="6" width="10.33203125" style="117" customWidth="1"/>
    <col min="7" max="7" width="14.5546875" style="117" customWidth="1"/>
    <col min="8" max="235" width="11.5546875" style="117"/>
    <col min="236" max="236" width="17.5546875" style="117" customWidth="1"/>
    <col min="237" max="237" width="20.44140625" style="117" customWidth="1"/>
    <col min="238" max="238" width="15.5546875" style="117" customWidth="1"/>
    <col min="239" max="239" width="18.109375" style="117" customWidth="1"/>
    <col min="240" max="240" width="15.5546875" style="117" customWidth="1"/>
    <col min="241" max="241" width="15" style="117" customWidth="1"/>
    <col min="242" max="242" width="18.5546875" style="117" customWidth="1"/>
    <col min="243" max="243" width="16.44140625" style="117" customWidth="1"/>
    <col min="244" max="244" width="13.5546875" style="117" bestFit="1" customWidth="1"/>
    <col min="245" max="245" width="14.5546875" style="117" customWidth="1"/>
    <col min="246" max="246" width="13.5546875" style="117" customWidth="1"/>
    <col min="247" max="247" width="11.5546875" style="117"/>
    <col min="248" max="248" width="12.109375" style="117" bestFit="1" customWidth="1"/>
    <col min="249" max="251" width="11.5546875" style="117"/>
    <col min="252" max="252" width="13.88671875" style="117" customWidth="1"/>
    <col min="253" max="262" width="11.5546875" style="117"/>
    <col min="263" max="263" width="14.5546875" style="117" customWidth="1"/>
    <col min="264" max="491" width="11.5546875" style="117"/>
    <col min="492" max="492" width="17.5546875" style="117" customWidth="1"/>
    <col min="493" max="493" width="20.44140625" style="117" customWidth="1"/>
    <col min="494" max="494" width="15.5546875" style="117" customWidth="1"/>
    <col min="495" max="495" width="18.109375" style="117" customWidth="1"/>
    <col min="496" max="496" width="15.5546875" style="117" customWidth="1"/>
    <col min="497" max="497" width="15" style="117" customWidth="1"/>
    <col min="498" max="498" width="18.5546875" style="117" customWidth="1"/>
    <col min="499" max="499" width="16.44140625" style="117" customWidth="1"/>
    <col min="500" max="500" width="13.5546875" style="117" bestFit="1" customWidth="1"/>
    <col min="501" max="501" width="14.5546875" style="117" customWidth="1"/>
    <col min="502" max="502" width="13.5546875" style="117" customWidth="1"/>
    <col min="503" max="503" width="11.5546875" style="117"/>
    <col min="504" max="504" width="12.109375" style="117" bestFit="1" customWidth="1"/>
    <col min="505" max="507" width="11.5546875" style="117"/>
    <col min="508" max="508" width="13.88671875" style="117" customWidth="1"/>
    <col min="509" max="518" width="11.5546875" style="117"/>
    <col min="519" max="519" width="14.5546875" style="117" customWidth="1"/>
    <col min="520" max="747" width="11.5546875" style="117"/>
    <col min="748" max="748" width="17.5546875" style="117" customWidth="1"/>
    <col min="749" max="749" width="20.44140625" style="117" customWidth="1"/>
    <col min="750" max="750" width="15.5546875" style="117" customWidth="1"/>
    <col min="751" max="751" width="18.109375" style="117" customWidth="1"/>
    <col min="752" max="752" width="15.5546875" style="117" customWidth="1"/>
    <col min="753" max="753" width="15" style="117" customWidth="1"/>
    <col min="754" max="754" width="18.5546875" style="117" customWidth="1"/>
    <col min="755" max="755" width="16.44140625" style="117" customWidth="1"/>
    <col min="756" max="756" width="13.5546875" style="117" bestFit="1" customWidth="1"/>
    <col min="757" max="757" width="14.5546875" style="117" customWidth="1"/>
    <col min="758" max="758" width="13.5546875" style="117" customWidth="1"/>
    <col min="759" max="759" width="11.5546875" style="117"/>
    <col min="760" max="760" width="12.109375" style="117" bestFit="1" customWidth="1"/>
    <col min="761" max="763" width="11.5546875" style="117"/>
    <col min="764" max="764" width="13.88671875" style="117" customWidth="1"/>
    <col min="765" max="774" width="11.5546875" style="117"/>
    <col min="775" max="775" width="14.5546875" style="117" customWidth="1"/>
    <col min="776" max="1003" width="11.5546875" style="117"/>
    <col min="1004" max="1004" width="17.5546875" style="117" customWidth="1"/>
    <col min="1005" max="1005" width="20.44140625" style="117" customWidth="1"/>
    <col min="1006" max="1006" width="15.5546875" style="117" customWidth="1"/>
    <col min="1007" max="1007" width="18.109375" style="117" customWidth="1"/>
    <col min="1008" max="1008" width="15.5546875" style="117" customWidth="1"/>
    <col min="1009" max="1009" width="15" style="117" customWidth="1"/>
    <col min="1010" max="1010" width="18.5546875" style="117" customWidth="1"/>
    <col min="1011" max="1011" width="16.44140625" style="117" customWidth="1"/>
    <col min="1012" max="1012" width="13.5546875" style="117" bestFit="1" customWidth="1"/>
    <col min="1013" max="1013" width="14.5546875" style="117" customWidth="1"/>
    <col min="1014" max="1014" width="13.5546875" style="117" customWidth="1"/>
    <col min="1015" max="1015" width="11.5546875" style="117"/>
    <col min="1016" max="1016" width="12.109375" style="117" bestFit="1" customWidth="1"/>
    <col min="1017" max="1019" width="11.5546875" style="117"/>
    <col min="1020" max="1020" width="13.88671875" style="117" customWidth="1"/>
    <col min="1021" max="1030" width="11.5546875" style="117"/>
    <col min="1031" max="1031" width="14.5546875" style="117" customWidth="1"/>
    <col min="1032" max="1259" width="11.5546875" style="117"/>
    <col min="1260" max="1260" width="17.5546875" style="117" customWidth="1"/>
    <col min="1261" max="1261" width="20.44140625" style="117" customWidth="1"/>
    <col min="1262" max="1262" width="15.5546875" style="117" customWidth="1"/>
    <col min="1263" max="1263" width="18.109375" style="117" customWidth="1"/>
    <col min="1264" max="1264" width="15.5546875" style="117" customWidth="1"/>
    <col min="1265" max="1265" width="15" style="117" customWidth="1"/>
    <col min="1266" max="1266" width="18.5546875" style="117" customWidth="1"/>
    <col min="1267" max="1267" width="16.44140625" style="117" customWidth="1"/>
    <col min="1268" max="1268" width="13.5546875" style="117" bestFit="1" customWidth="1"/>
    <col min="1269" max="1269" width="14.5546875" style="117" customWidth="1"/>
    <col min="1270" max="1270" width="13.5546875" style="117" customWidth="1"/>
    <col min="1271" max="1271" width="11.5546875" style="117"/>
    <col min="1272" max="1272" width="12.109375" style="117" bestFit="1" customWidth="1"/>
    <col min="1273" max="1275" width="11.5546875" style="117"/>
    <col min="1276" max="1276" width="13.88671875" style="117" customWidth="1"/>
    <col min="1277" max="1286" width="11.5546875" style="117"/>
    <col min="1287" max="1287" width="14.5546875" style="117" customWidth="1"/>
    <col min="1288" max="1515" width="11.5546875" style="117"/>
    <col min="1516" max="1516" width="17.5546875" style="117" customWidth="1"/>
    <col min="1517" max="1517" width="20.44140625" style="117" customWidth="1"/>
    <col min="1518" max="1518" width="15.5546875" style="117" customWidth="1"/>
    <col min="1519" max="1519" width="18.109375" style="117" customWidth="1"/>
    <col min="1520" max="1520" width="15.5546875" style="117" customWidth="1"/>
    <col min="1521" max="1521" width="15" style="117" customWidth="1"/>
    <col min="1522" max="1522" width="18.5546875" style="117" customWidth="1"/>
    <col min="1523" max="1523" width="16.44140625" style="117" customWidth="1"/>
    <col min="1524" max="1524" width="13.5546875" style="117" bestFit="1" customWidth="1"/>
    <col min="1525" max="1525" width="14.5546875" style="117" customWidth="1"/>
    <col min="1526" max="1526" width="13.5546875" style="117" customWidth="1"/>
    <col min="1527" max="1527" width="11.5546875" style="117"/>
    <col min="1528" max="1528" width="12.109375" style="117" bestFit="1" customWidth="1"/>
    <col min="1529" max="1531" width="11.5546875" style="117"/>
    <col min="1532" max="1532" width="13.88671875" style="117" customWidth="1"/>
    <col min="1533" max="1542" width="11.5546875" style="117"/>
    <col min="1543" max="1543" width="14.5546875" style="117" customWidth="1"/>
    <col min="1544" max="1771" width="11.5546875" style="117"/>
    <col min="1772" max="1772" width="17.5546875" style="117" customWidth="1"/>
    <col min="1773" max="1773" width="20.44140625" style="117" customWidth="1"/>
    <col min="1774" max="1774" width="15.5546875" style="117" customWidth="1"/>
    <col min="1775" max="1775" width="18.109375" style="117" customWidth="1"/>
    <col min="1776" max="1776" width="15.5546875" style="117" customWidth="1"/>
    <col min="1777" max="1777" width="15" style="117" customWidth="1"/>
    <col min="1778" max="1778" width="18.5546875" style="117" customWidth="1"/>
    <col min="1779" max="1779" width="16.44140625" style="117" customWidth="1"/>
    <col min="1780" max="1780" width="13.5546875" style="117" bestFit="1" customWidth="1"/>
    <col min="1781" max="1781" width="14.5546875" style="117" customWidth="1"/>
    <col min="1782" max="1782" width="13.5546875" style="117" customWidth="1"/>
    <col min="1783" max="1783" width="11.5546875" style="117"/>
    <col min="1784" max="1784" width="12.109375" style="117" bestFit="1" customWidth="1"/>
    <col min="1785" max="1787" width="11.5546875" style="117"/>
    <col min="1788" max="1788" width="13.88671875" style="117" customWidth="1"/>
    <col min="1789" max="1798" width="11.5546875" style="117"/>
    <col min="1799" max="1799" width="14.5546875" style="117" customWidth="1"/>
    <col min="1800" max="2027" width="11.5546875" style="117"/>
    <col min="2028" max="2028" width="17.5546875" style="117" customWidth="1"/>
    <col min="2029" max="2029" width="20.44140625" style="117" customWidth="1"/>
    <col min="2030" max="2030" width="15.5546875" style="117" customWidth="1"/>
    <col min="2031" max="2031" width="18.109375" style="117" customWidth="1"/>
    <col min="2032" max="2032" width="15.5546875" style="117" customWidth="1"/>
    <col min="2033" max="2033" width="15" style="117" customWidth="1"/>
    <col min="2034" max="2034" width="18.5546875" style="117" customWidth="1"/>
    <col min="2035" max="2035" width="16.44140625" style="117" customWidth="1"/>
    <col min="2036" max="2036" width="13.5546875" style="117" bestFit="1" customWidth="1"/>
    <col min="2037" max="2037" width="14.5546875" style="117" customWidth="1"/>
    <col min="2038" max="2038" width="13.5546875" style="117" customWidth="1"/>
    <col min="2039" max="2039" width="11.5546875" style="117"/>
    <col min="2040" max="2040" width="12.109375" style="117" bestFit="1" customWidth="1"/>
    <col min="2041" max="2043" width="11.5546875" style="117"/>
    <col min="2044" max="2044" width="13.88671875" style="117" customWidth="1"/>
    <col min="2045" max="2054" width="11.5546875" style="117"/>
    <col min="2055" max="2055" width="14.5546875" style="117" customWidth="1"/>
    <col min="2056" max="2283" width="11.5546875" style="117"/>
    <col min="2284" max="2284" width="17.5546875" style="117" customWidth="1"/>
    <col min="2285" max="2285" width="20.44140625" style="117" customWidth="1"/>
    <col min="2286" max="2286" width="15.5546875" style="117" customWidth="1"/>
    <col min="2287" max="2287" width="18.109375" style="117" customWidth="1"/>
    <col min="2288" max="2288" width="15.5546875" style="117" customWidth="1"/>
    <col min="2289" max="2289" width="15" style="117" customWidth="1"/>
    <col min="2290" max="2290" width="18.5546875" style="117" customWidth="1"/>
    <col min="2291" max="2291" width="16.44140625" style="117" customWidth="1"/>
    <col min="2292" max="2292" width="13.5546875" style="117" bestFit="1" customWidth="1"/>
    <col min="2293" max="2293" width="14.5546875" style="117" customWidth="1"/>
    <col min="2294" max="2294" width="13.5546875" style="117" customWidth="1"/>
    <col min="2295" max="2295" width="11.5546875" style="117"/>
    <col min="2296" max="2296" width="12.109375" style="117" bestFit="1" customWidth="1"/>
    <col min="2297" max="2299" width="11.5546875" style="117"/>
    <col min="2300" max="2300" width="13.88671875" style="117" customWidth="1"/>
    <col min="2301" max="2310" width="11.5546875" style="117"/>
    <col min="2311" max="2311" width="14.5546875" style="117" customWidth="1"/>
    <col min="2312" max="2539" width="11.5546875" style="117"/>
    <col min="2540" max="2540" width="17.5546875" style="117" customWidth="1"/>
    <col min="2541" max="2541" width="20.44140625" style="117" customWidth="1"/>
    <col min="2542" max="2542" width="15.5546875" style="117" customWidth="1"/>
    <col min="2543" max="2543" width="18.109375" style="117" customWidth="1"/>
    <col min="2544" max="2544" width="15.5546875" style="117" customWidth="1"/>
    <col min="2545" max="2545" width="15" style="117" customWidth="1"/>
    <col min="2546" max="2546" width="18.5546875" style="117" customWidth="1"/>
    <col min="2547" max="2547" width="16.44140625" style="117" customWidth="1"/>
    <col min="2548" max="2548" width="13.5546875" style="117" bestFit="1" customWidth="1"/>
    <col min="2549" max="2549" width="14.5546875" style="117" customWidth="1"/>
    <col min="2550" max="2550" width="13.5546875" style="117" customWidth="1"/>
    <col min="2551" max="2551" width="11.5546875" style="117"/>
    <col min="2552" max="2552" width="12.109375" style="117" bestFit="1" customWidth="1"/>
    <col min="2553" max="2555" width="11.5546875" style="117"/>
    <col min="2556" max="2556" width="13.88671875" style="117" customWidth="1"/>
    <col min="2557" max="2566" width="11.5546875" style="117"/>
    <col min="2567" max="2567" width="14.5546875" style="117" customWidth="1"/>
    <col min="2568" max="2795" width="11.5546875" style="117"/>
    <col min="2796" max="2796" width="17.5546875" style="117" customWidth="1"/>
    <col min="2797" max="2797" width="20.44140625" style="117" customWidth="1"/>
    <col min="2798" max="2798" width="15.5546875" style="117" customWidth="1"/>
    <col min="2799" max="2799" width="18.109375" style="117" customWidth="1"/>
    <col min="2800" max="2800" width="15.5546875" style="117" customWidth="1"/>
    <col min="2801" max="2801" width="15" style="117" customWidth="1"/>
    <col min="2802" max="2802" width="18.5546875" style="117" customWidth="1"/>
    <col min="2803" max="2803" width="16.44140625" style="117" customWidth="1"/>
    <col min="2804" max="2804" width="13.5546875" style="117" bestFit="1" customWidth="1"/>
    <col min="2805" max="2805" width="14.5546875" style="117" customWidth="1"/>
    <col min="2806" max="2806" width="13.5546875" style="117" customWidth="1"/>
    <col min="2807" max="2807" width="11.5546875" style="117"/>
    <col min="2808" max="2808" width="12.109375" style="117" bestFit="1" customWidth="1"/>
    <col min="2809" max="2811" width="11.5546875" style="117"/>
    <col min="2812" max="2812" width="13.88671875" style="117" customWidth="1"/>
    <col min="2813" max="2822" width="11.5546875" style="117"/>
    <col min="2823" max="2823" width="14.5546875" style="117" customWidth="1"/>
    <col min="2824" max="3051" width="11.5546875" style="117"/>
    <col min="3052" max="3052" width="17.5546875" style="117" customWidth="1"/>
    <col min="3053" max="3053" width="20.44140625" style="117" customWidth="1"/>
    <col min="3054" max="3054" width="15.5546875" style="117" customWidth="1"/>
    <col min="3055" max="3055" width="18.109375" style="117" customWidth="1"/>
    <col min="3056" max="3056" width="15.5546875" style="117" customWidth="1"/>
    <col min="3057" max="3057" width="15" style="117" customWidth="1"/>
    <col min="3058" max="3058" width="18.5546875" style="117" customWidth="1"/>
    <col min="3059" max="3059" width="16.44140625" style="117" customWidth="1"/>
    <col min="3060" max="3060" width="13.5546875" style="117" bestFit="1" customWidth="1"/>
    <col min="3061" max="3061" width="14.5546875" style="117" customWidth="1"/>
    <col min="3062" max="3062" width="13.5546875" style="117" customWidth="1"/>
    <col min="3063" max="3063" width="11.5546875" style="117"/>
    <col min="3064" max="3064" width="12.109375" style="117" bestFit="1" customWidth="1"/>
    <col min="3065" max="3067" width="11.5546875" style="117"/>
    <col min="3068" max="3068" width="13.88671875" style="117" customWidth="1"/>
    <col min="3069" max="3078" width="11.5546875" style="117"/>
    <col min="3079" max="3079" width="14.5546875" style="117" customWidth="1"/>
    <col min="3080" max="3307" width="11.5546875" style="117"/>
    <col min="3308" max="3308" width="17.5546875" style="117" customWidth="1"/>
    <col min="3309" max="3309" width="20.44140625" style="117" customWidth="1"/>
    <col min="3310" max="3310" width="15.5546875" style="117" customWidth="1"/>
    <col min="3311" max="3311" width="18.109375" style="117" customWidth="1"/>
    <col min="3312" max="3312" width="15.5546875" style="117" customWidth="1"/>
    <col min="3313" max="3313" width="15" style="117" customWidth="1"/>
    <col min="3314" max="3314" width="18.5546875" style="117" customWidth="1"/>
    <col min="3315" max="3315" width="16.44140625" style="117" customWidth="1"/>
    <col min="3316" max="3316" width="13.5546875" style="117" bestFit="1" customWidth="1"/>
    <col min="3317" max="3317" width="14.5546875" style="117" customWidth="1"/>
    <col min="3318" max="3318" width="13.5546875" style="117" customWidth="1"/>
    <col min="3319" max="3319" width="11.5546875" style="117"/>
    <col min="3320" max="3320" width="12.109375" style="117" bestFit="1" customWidth="1"/>
    <col min="3321" max="3323" width="11.5546875" style="117"/>
    <col min="3324" max="3324" width="13.88671875" style="117" customWidth="1"/>
    <col min="3325" max="3334" width="11.5546875" style="117"/>
    <col min="3335" max="3335" width="14.5546875" style="117" customWidth="1"/>
    <col min="3336" max="3563" width="11.5546875" style="117"/>
    <col min="3564" max="3564" width="17.5546875" style="117" customWidth="1"/>
    <col min="3565" max="3565" width="20.44140625" style="117" customWidth="1"/>
    <col min="3566" max="3566" width="15.5546875" style="117" customWidth="1"/>
    <col min="3567" max="3567" width="18.109375" style="117" customWidth="1"/>
    <col min="3568" max="3568" width="15.5546875" style="117" customWidth="1"/>
    <col min="3569" max="3569" width="15" style="117" customWidth="1"/>
    <col min="3570" max="3570" width="18.5546875" style="117" customWidth="1"/>
    <col min="3571" max="3571" width="16.44140625" style="117" customWidth="1"/>
    <col min="3572" max="3572" width="13.5546875" style="117" bestFit="1" customWidth="1"/>
    <col min="3573" max="3573" width="14.5546875" style="117" customWidth="1"/>
    <col min="3574" max="3574" width="13.5546875" style="117" customWidth="1"/>
    <col min="3575" max="3575" width="11.5546875" style="117"/>
    <col min="3576" max="3576" width="12.109375" style="117" bestFit="1" customWidth="1"/>
    <col min="3577" max="3579" width="11.5546875" style="117"/>
    <col min="3580" max="3580" width="13.88671875" style="117" customWidth="1"/>
    <col min="3581" max="3590" width="11.5546875" style="117"/>
    <col min="3591" max="3591" width="14.5546875" style="117" customWidth="1"/>
    <col min="3592" max="3819" width="11.5546875" style="117"/>
    <col min="3820" max="3820" width="17.5546875" style="117" customWidth="1"/>
    <col min="3821" max="3821" width="20.44140625" style="117" customWidth="1"/>
    <col min="3822" max="3822" width="15.5546875" style="117" customWidth="1"/>
    <col min="3823" max="3823" width="18.109375" style="117" customWidth="1"/>
    <col min="3824" max="3824" width="15.5546875" style="117" customWidth="1"/>
    <col min="3825" max="3825" width="15" style="117" customWidth="1"/>
    <col min="3826" max="3826" width="18.5546875" style="117" customWidth="1"/>
    <col min="3827" max="3827" width="16.44140625" style="117" customWidth="1"/>
    <col min="3828" max="3828" width="13.5546875" style="117" bestFit="1" customWidth="1"/>
    <col min="3829" max="3829" width="14.5546875" style="117" customWidth="1"/>
    <col min="3830" max="3830" width="13.5546875" style="117" customWidth="1"/>
    <col min="3831" max="3831" width="11.5546875" style="117"/>
    <col min="3832" max="3832" width="12.109375" style="117" bestFit="1" customWidth="1"/>
    <col min="3833" max="3835" width="11.5546875" style="117"/>
    <col min="3836" max="3836" width="13.88671875" style="117" customWidth="1"/>
    <col min="3837" max="3846" width="11.5546875" style="117"/>
    <col min="3847" max="3847" width="14.5546875" style="117" customWidth="1"/>
    <col min="3848" max="4075" width="11.5546875" style="117"/>
    <col min="4076" max="4076" width="17.5546875" style="117" customWidth="1"/>
    <col min="4077" max="4077" width="20.44140625" style="117" customWidth="1"/>
    <col min="4078" max="4078" width="15.5546875" style="117" customWidth="1"/>
    <col min="4079" max="4079" width="18.109375" style="117" customWidth="1"/>
    <col min="4080" max="4080" width="15.5546875" style="117" customWidth="1"/>
    <col min="4081" max="4081" width="15" style="117" customWidth="1"/>
    <col min="4082" max="4082" width="18.5546875" style="117" customWidth="1"/>
    <col min="4083" max="4083" width="16.44140625" style="117" customWidth="1"/>
    <col min="4084" max="4084" width="13.5546875" style="117" bestFit="1" customWidth="1"/>
    <col min="4085" max="4085" width="14.5546875" style="117" customWidth="1"/>
    <col min="4086" max="4086" width="13.5546875" style="117" customWidth="1"/>
    <col min="4087" max="4087" width="11.5546875" style="117"/>
    <col min="4088" max="4088" width="12.109375" style="117" bestFit="1" customWidth="1"/>
    <col min="4089" max="4091" width="11.5546875" style="117"/>
    <col min="4092" max="4092" width="13.88671875" style="117" customWidth="1"/>
    <col min="4093" max="4102" width="11.5546875" style="117"/>
    <col min="4103" max="4103" width="14.5546875" style="117" customWidth="1"/>
    <col min="4104" max="4331" width="11.5546875" style="117"/>
    <col min="4332" max="4332" width="17.5546875" style="117" customWidth="1"/>
    <col min="4333" max="4333" width="20.44140625" style="117" customWidth="1"/>
    <col min="4334" max="4334" width="15.5546875" style="117" customWidth="1"/>
    <col min="4335" max="4335" width="18.109375" style="117" customWidth="1"/>
    <col min="4336" max="4336" width="15.5546875" style="117" customWidth="1"/>
    <col min="4337" max="4337" width="15" style="117" customWidth="1"/>
    <col min="4338" max="4338" width="18.5546875" style="117" customWidth="1"/>
    <col min="4339" max="4339" width="16.44140625" style="117" customWidth="1"/>
    <col min="4340" max="4340" width="13.5546875" style="117" bestFit="1" customWidth="1"/>
    <col min="4341" max="4341" width="14.5546875" style="117" customWidth="1"/>
    <col min="4342" max="4342" width="13.5546875" style="117" customWidth="1"/>
    <col min="4343" max="4343" width="11.5546875" style="117"/>
    <col min="4344" max="4344" width="12.109375" style="117" bestFit="1" customWidth="1"/>
    <col min="4345" max="4347" width="11.5546875" style="117"/>
    <col min="4348" max="4348" width="13.88671875" style="117" customWidth="1"/>
    <col min="4349" max="4358" width="11.5546875" style="117"/>
    <col min="4359" max="4359" width="14.5546875" style="117" customWidth="1"/>
    <col min="4360" max="4587" width="11.5546875" style="117"/>
    <col min="4588" max="4588" width="17.5546875" style="117" customWidth="1"/>
    <col min="4589" max="4589" width="20.44140625" style="117" customWidth="1"/>
    <col min="4590" max="4590" width="15.5546875" style="117" customWidth="1"/>
    <col min="4591" max="4591" width="18.109375" style="117" customWidth="1"/>
    <col min="4592" max="4592" width="15.5546875" style="117" customWidth="1"/>
    <col min="4593" max="4593" width="15" style="117" customWidth="1"/>
    <col min="4594" max="4594" width="18.5546875" style="117" customWidth="1"/>
    <col min="4595" max="4595" width="16.44140625" style="117" customWidth="1"/>
    <col min="4596" max="4596" width="13.5546875" style="117" bestFit="1" customWidth="1"/>
    <col min="4597" max="4597" width="14.5546875" style="117" customWidth="1"/>
    <col min="4598" max="4598" width="13.5546875" style="117" customWidth="1"/>
    <col min="4599" max="4599" width="11.5546875" style="117"/>
    <col min="4600" max="4600" width="12.109375" style="117" bestFit="1" customWidth="1"/>
    <col min="4601" max="4603" width="11.5546875" style="117"/>
    <col min="4604" max="4604" width="13.88671875" style="117" customWidth="1"/>
    <col min="4605" max="4614" width="11.5546875" style="117"/>
    <col min="4615" max="4615" width="14.5546875" style="117" customWidth="1"/>
    <col min="4616" max="4843" width="11.5546875" style="117"/>
    <col min="4844" max="4844" width="17.5546875" style="117" customWidth="1"/>
    <col min="4845" max="4845" width="20.44140625" style="117" customWidth="1"/>
    <col min="4846" max="4846" width="15.5546875" style="117" customWidth="1"/>
    <col min="4847" max="4847" width="18.109375" style="117" customWidth="1"/>
    <col min="4848" max="4848" width="15.5546875" style="117" customWidth="1"/>
    <col min="4849" max="4849" width="15" style="117" customWidth="1"/>
    <col min="4850" max="4850" width="18.5546875" style="117" customWidth="1"/>
    <col min="4851" max="4851" width="16.44140625" style="117" customWidth="1"/>
    <col min="4852" max="4852" width="13.5546875" style="117" bestFit="1" customWidth="1"/>
    <col min="4853" max="4853" width="14.5546875" style="117" customWidth="1"/>
    <col min="4854" max="4854" width="13.5546875" style="117" customWidth="1"/>
    <col min="4855" max="4855" width="11.5546875" style="117"/>
    <col min="4856" max="4856" width="12.109375" style="117" bestFit="1" customWidth="1"/>
    <col min="4857" max="4859" width="11.5546875" style="117"/>
    <col min="4860" max="4860" width="13.88671875" style="117" customWidth="1"/>
    <col min="4861" max="4870" width="11.5546875" style="117"/>
    <col min="4871" max="4871" width="14.5546875" style="117" customWidth="1"/>
    <col min="4872" max="5099" width="11.5546875" style="117"/>
    <col min="5100" max="5100" width="17.5546875" style="117" customWidth="1"/>
    <col min="5101" max="5101" width="20.44140625" style="117" customWidth="1"/>
    <col min="5102" max="5102" width="15.5546875" style="117" customWidth="1"/>
    <col min="5103" max="5103" width="18.109375" style="117" customWidth="1"/>
    <col min="5104" max="5104" width="15.5546875" style="117" customWidth="1"/>
    <col min="5105" max="5105" width="15" style="117" customWidth="1"/>
    <col min="5106" max="5106" width="18.5546875" style="117" customWidth="1"/>
    <col min="5107" max="5107" width="16.44140625" style="117" customWidth="1"/>
    <col min="5108" max="5108" width="13.5546875" style="117" bestFit="1" customWidth="1"/>
    <col min="5109" max="5109" width="14.5546875" style="117" customWidth="1"/>
    <col min="5110" max="5110" width="13.5546875" style="117" customWidth="1"/>
    <col min="5111" max="5111" width="11.5546875" style="117"/>
    <col min="5112" max="5112" width="12.109375" style="117" bestFit="1" customWidth="1"/>
    <col min="5113" max="5115" width="11.5546875" style="117"/>
    <col min="5116" max="5116" width="13.88671875" style="117" customWidth="1"/>
    <col min="5117" max="5126" width="11.5546875" style="117"/>
    <col min="5127" max="5127" width="14.5546875" style="117" customWidth="1"/>
    <col min="5128" max="5355" width="11.5546875" style="117"/>
    <col min="5356" max="5356" width="17.5546875" style="117" customWidth="1"/>
    <col min="5357" max="5357" width="20.44140625" style="117" customWidth="1"/>
    <col min="5358" max="5358" width="15.5546875" style="117" customWidth="1"/>
    <col min="5359" max="5359" width="18.109375" style="117" customWidth="1"/>
    <col min="5360" max="5360" width="15.5546875" style="117" customWidth="1"/>
    <col min="5361" max="5361" width="15" style="117" customWidth="1"/>
    <col min="5362" max="5362" width="18.5546875" style="117" customWidth="1"/>
    <col min="5363" max="5363" width="16.44140625" style="117" customWidth="1"/>
    <col min="5364" max="5364" width="13.5546875" style="117" bestFit="1" customWidth="1"/>
    <col min="5365" max="5365" width="14.5546875" style="117" customWidth="1"/>
    <col min="5366" max="5366" width="13.5546875" style="117" customWidth="1"/>
    <col min="5367" max="5367" width="11.5546875" style="117"/>
    <col min="5368" max="5368" width="12.109375" style="117" bestFit="1" customWidth="1"/>
    <col min="5369" max="5371" width="11.5546875" style="117"/>
    <col min="5372" max="5372" width="13.88671875" style="117" customWidth="1"/>
    <col min="5373" max="5382" width="11.5546875" style="117"/>
    <col min="5383" max="5383" width="14.5546875" style="117" customWidth="1"/>
    <col min="5384" max="5611" width="11.5546875" style="117"/>
    <col min="5612" max="5612" width="17.5546875" style="117" customWidth="1"/>
    <col min="5613" max="5613" width="20.44140625" style="117" customWidth="1"/>
    <col min="5614" max="5614" width="15.5546875" style="117" customWidth="1"/>
    <col min="5615" max="5615" width="18.109375" style="117" customWidth="1"/>
    <col min="5616" max="5616" width="15.5546875" style="117" customWidth="1"/>
    <col min="5617" max="5617" width="15" style="117" customWidth="1"/>
    <col min="5618" max="5618" width="18.5546875" style="117" customWidth="1"/>
    <col min="5619" max="5619" width="16.44140625" style="117" customWidth="1"/>
    <col min="5620" max="5620" width="13.5546875" style="117" bestFit="1" customWidth="1"/>
    <col min="5621" max="5621" width="14.5546875" style="117" customWidth="1"/>
    <col min="5622" max="5622" width="13.5546875" style="117" customWidth="1"/>
    <col min="5623" max="5623" width="11.5546875" style="117"/>
    <col min="5624" max="5624" width="12.109375" style="117" bestFit="1" customWidth="1"/>
    <col min="5625" max="5627" width="11.5546875" style="117"/>
    <col min="5628" max="5628" width="13.88671875" style="117" customWidth="1"/>
    <col min="5629" max="5638" width="11.5546875" style="117"/>
    <col min="5639" max="5639" width="14.5546875" style="117" customWidth="1"/>
    <col min="5640" max="5867" width="11.5546875" style="117"/>
    <col min="5868" max="5868" width="17.5546875" style="117" customWidth="1"/>
    <col min="5869" max="5869" width="20.44140625" style="117" customWidth="1"/>
    <col min="5870" max="5870" width="15.5546875" style="117" customWidth="1"/>
    <col min="5871" max="5871" width="18.109375" style="117" customWidth="1"/>
    <col min="5872" max="5872" width="15.5546875" style="117" customWidth="1"/>
    <col min="5873" max="5873" width="15" style="117" customWidth="1"/>
    <col min="5874" max="5874" width="18.5546875" style="117" customWidth="1"/>
    <col min="5875" max="5875" width="16.44140625" style="117" customWidth="1"/>
    <col min="5876" max="5876" width="13.5546875" style="117" bestFit="1" customWidth="1"/>
    <col min="5877" max="5877" width="14.5546875" style="117" customWidth="1"/>
    <col min="5878" max="5878" width="13.5546875" style="117" customWidth="1"/>
    <col min="5879" max="5879" width="11.5546875" style="117"/>
    <col min="5880" max="5880" width="12.109375" style="117" bestFit="1" customWidth="1"/>
    <col min="5881" max="5883" width="11.5546875" style="117"/>
    <col min="5884" max="5884" width="13.88671875" style="117" customWidth="1"/>
    <col min="5885" max="5894" width="11.5546875" style="117"/>
    <col min="5895" max="5895" width="14.5546875" style="117" customWidth="1"/>
    <col min="5896" max="6123" width="11.5546875" style="117"/>
    <col min="6124" max="6124" width="17.5546875" style="117" customWidth="1"/>
    <col min="6125" max="6125" width="20.44140625" style="117" customWidth="1"/>
    <col min="6126" max="6126" width="15.5546875" style="117" customWidth="1"/>
    <col min="6127" max="6127" width="18.109375" style="117" customWidth="1"/>
    <col min="6128" max="6128" width="15.5546875" style="117" customWidth="1"/>
    <col min="6129" max="6129" width="15" style="117" customWidth="1"/>
    <col min="6130" max="6130" width="18.5546875" style="117" customWidth="1"/>
    <col min="6131" max="6131" width="16.44140625" style="117" customWidth="1"/>
    <col min="6132" max="6132" width="13.5546875" style="117" bestFit="1" customWidth="1"/>
    <col min="6133" max="6133" width="14.5546875" style="117" customWidth="1"/>
    <col min="6134" max="6134" width="13.5546875" style="117" customWidth="1"/>
    <col min="6135" max="6135" width="11.5546875" style="117"/>
    <col min="6136" max="6136" width="12.109375" style="117" bestFit="1" customWidth="1"/>
    <col min="6137" max="6139" width="11.5546875" style="117"/>
    <col min="6140" max="6140" width="13.88671875" style="117" customWidth="1"/>
    <col min="6141" max="6150" width="11.5546875" style="117"/>
    <col min="6151" max="6151" width="14.5546875" style="117" customWidth="1"/>
    <col min="6152" max="6379" width="11.5546875" style="117"/>
    <col min="6380" max="6380" width="17.5546875" style="117" customWidth="1"/>
    <col min="6381" max="6381" width="20.44140625" style="117" customWidth="1"/>
    <col min="6382" max="6382" width="15.5546875" style="117" customWidth="1"/>
    <col min="6383" max="6383" width="18.109375" style="117" customWidth="1"/>
    <col min="6384" max="6384" width="15.5546875" style="117" customWidth="1"/>
    <col min="6385" max="6385" width="15" style="117" customWidth="1"/>
    <col min="6386" max="6386" width="18.5546875" style="117" customWidth="1"/>
    <col min="6387" max="6387" width="16.44140625" style="117" customWidth="1"/>
    <col min="6388" max="6388" width="13.5546875" style="117" bestFit="1" customWidth="1"/>
    <col min="6389" max="6389" width="14.5546875" style="117" customWidth="1"/>
    <col min="6390" max="6390" width="13.5546875" style="117" customWidth="1"/>
    <col min="6391" max="6391" width="11.5546875" style="117"/>
    <col min="6392" max="6392" width="12.109375" style="117" bestFit="1" customWidth="1"/>
    <col min="6393" max="6395" width="11.5546875" style="117"/>
    <col min="6396" max="6396" width="13.88671875" style="117" customWidth="1"/>
    <col min="6397" max="6406" width="11.5546875" style="117"/>
    <col min="6407" max="6407" width="14.5546875" style="117" customWidth="1"/>
    <col min="6408" max="6635" width="11.5546875" style="117"/>
    <col min="6636" max="6636" width="17.5546875" style="117" customWidth="1"/>
    <col min="6637" max="6637" width="20.44140625" style="117" customWidth="1"/>
    <col min="6638" max="6638" width="15.5546875" style="117" customWidth="1"/>
    <col min="6639" max="6639" width="18.109375" style="117" customWidth="1"/>
    <col min="6640" max="6640" width="15.5546875" style="117" customWidth="1"/>
    <col min="6641" max="6641" width="15" style="117" customWidth="1"/>
    <col min="6642" max="6642" width="18.5546875" style="117" customWidth="1"/>
    <col min="6643" max="6643" width="16.44140625" style="117" customWidth="1"/>
    <col min="6644" max="6644" width="13.5546875" style="117" bestFit="1" customWidth="1"/>
    <col min="6645" max="6645" width="14.5546875" style="117" customWidth="1"/>
    <col min="6646" max="6646" width="13.5546875" style="117" customWidth="1"/>
    <col min="6647" max="6647" width="11.5546875" style="117"/>
    <col min="6648" max="6648" width="12.109375" style="117" bestFit="1" customWidth="1"/>
    <col min="6649" max="6651" width="11.5546875" style="117"/>
    <col min="6652" max="6652" width="13.88671875" style="117" customWidth="1"/>
    <col min="6653" max="6662" width="11.5546875" style="117"/>
    <col min="6663" max="6663" width="14.5546875" style="117" customWidth="1"/>
    <col min="6664" max="6891" width="11.5546875" style="117"/>
    <col min="6892" max="6892" width="17.5546875" style="117" customWidth="1"/>
    <col min="6893" max="6893" width="20.44140625" style="117" customWidth="1"/>
    <col min="6894" max="6894" width="15.5546875" style="117" customWidth="1"/>
    <col min="6895" max="6895" width="18.109375" style="117" customWidth="1"/>
    <col min="6896" max="6896" width="15.5546875" style="117" customWidth="1"/>
    <col min="6897" max="6897" width="15" style="117" customWidth="1"/>
    <col min="6898" max="6898" width="18.5546875" style="117" customWidth="1"/>
    <col min="6899" max="6899" width="16.44140625" style="117" customWidth="1"/>
    <col min="6900" max="6900" width="13.5546875" style="117" bestFit="1" customWidth="1"/>
    <col min="6901" max="6901" width="14.5546875" style="117" customWidth="1"/>
    <col min="6902" max="6902" width="13.5546875" style="117" customWidth="1"/>
    <col min="6903" max="6903" width="11.5546875" style="117"/>
    <col min="6904" max="6904" width="12.109375" style="117" bestFit="1" customWidth="1"/>
    <col min="6905" max="6907" width="11.5546875" style="117"/>
    <col min="6908" max="6908" width="13.88671875" style="117" customWidth="1"/>
    <col min="6909" max="6918" width="11.5546875" style="117"/>
    <col min="6919" max="6919" width="14.5546875" style="117" customWidth="1"/>
    <col min="6920" max="7147" width="11.5546875" style="117"/>
    <col min="7148" max="7148" width="17.5546875" style="117" customWidth="1"/>
    <col min="7149" max="7149" width="20.44140625" style="117" customWidth="1"/>
    <col min="7150" max="7150" width="15.5546875" style="117" customWidth="1"/>
    <col min="7151" max="7151" width="18.109375" style="117" customWidth="1"/>
    <col min="7152" max="7152" width="15.5546875" style="117" customWidth="1"/>
    <col min="7153" max="7153" width="15" style="117" customWidth="1"/>
    <col min="7154" max="7154" width="18.5546875" style="117" customWidth="1"/>
    <col min="7155" max="7155" width="16.44140625" style="117" customWidth="1"/>
    <col min="7156" max="7156" width="13.5546875" style="117" bestFit="1" customWidth="1"/>
    <col min="7157" max="7157" width="14.5546875" style="117" customWidth="1"/>
    <col min="7158" max="7158" width="13.5546875" style="117" customWidth="1"/>
    <col min="7159" max="7159" width="11.5546875" style="117"/>
    <col min="7160" max="7160" width="12.109375" style="117" bestFit="1" customWidth="1"/>
    <col min="7161" max="7163" width="11.5546875" style="117"/>
    <col min="7164" max="7164" width="13.88671875" style="117" customWidth="1"/>
    <col min="7165" max="7174" width="11.5546875" style="117"/>
    <col min="7175" max="7175" width="14.5546875" style="117" customWidth="1"/>
    <col min="7176" max="7403" width="11.5546875" style="117"/>
    <col min="7404" max="7404" width="17.5546875" style="117" customWidth="1"/>
    <col min="7405" max="7405" width="20.44140625" style="117" customWidth="1"/>
    <col min="7406" max="7406" width="15.5546875" style="117" customWidth="1"/>
    <col min="7407" max="7407" width="18.109375" style="117" customWidth="1"/>
    <col min="7408" max="7408" width="15.5546875" style="117" customWidth="1"/>
    <col min="7409" max="7409" width="15" style="117" customWidth="1"/>
    <col min="7410" max="7410" width="18.5546875" style="117" customWidth="1"/>
    <col min="7411" max="7411" width="16.44140625" style="117" customWidth="1"/>
    <col min="7412" max="7412" width="13.5546875" style="117" bestFit="1" customWidth="1"/>
    <col min="7413" max="7413" width="14.5546875" style="117" customWidth="1"/>
    <col min="7414" max="7414" width="13.5546875" style="117" customWidth="1"/>
    <col min="7415" max="7415" width="11.5546875" style="117"/>
    <col min="7416" max="7416" width="12.109375" style="117" bestFit="1" customWidth="1"/>
    <col min="7417" max="7419" width="11.5546875" style="117"/>
    <col min="7420" max="7420" width="13.88671875" style="117" customWidth="1"/>
    <col min="7421" max="7430" width="11.5546875" style="117"/>
    <col min="7431" max="7431" width="14.5546875" style="117" customWidth="1"/>
    <col min="7432" max="7659" width="11.5546875" style="117"/>
    <col min="7660" max="7660" width="17.5546875" style="117" customWidth="1"/>
    <col min="7661" max="7661" width="20.44140625" style="117" customWidth="1"/>
    <col min="7662" max="7662" width="15.5546875" style="117" customWidth="1"/>
    <col min="7663" max="7663" width="18.109375" style="117" customWidth="1"/>
    <col min="7664" max="7664" width="15.5546875" style="117" customWidth="1"/>
    <col min="7665" max="7665" width="15" style="117" customWidth="1"/>
    <col min="7666" max="7666" width="18.5546875" style="117" customWidth="1"/>
    <col min="7667" max="7667" width="16.44140625" style="117" customWidth="1"/>
    <col min="7668" max="7668" width="13.5546875" style="117" bestFit="1" customWidth="1"/>
    <col min="7669" max="7669" width="14.5546875" style="117" customWidth="1"/>
    <col min="7670" max="7670" width="13.5546875" style="117" customWidth="1"/>
    <col min="7671" max="7671" width="11.5546875" style="117"/>
    <col min="7672" max="7672" width="12.109375" style="117" bestFit="1" customWidth="1"/>
    <col min="7673" max="7675" width="11.5546875" style="117"/>
    <col min="7676" max="7676" width="13.88671875" style="117" customWidth="1"/>
    <col min="7677" max="7686" width="11.5546875" style="117"/>
    <col min="7687" max="7687" width="14.5546875" style="117" customWidth="1"/>
    <col min="7688" max="7915" width="11.5546875" style="117"/>
    <col min="7916" max="7916" width="17.5546875" style="117" customWidth="1"/>
    <col min="7917" max="7917" width="20.44140625" style="117" customWidth="1"/>
    <col min="7918" max="7918" width="15.5546875" style="117" customWidth="1"/>
    <col min="7919" max="7919" width="18.109375" style="117" customWidth="1"/>
    <col min="7920" max="7920" width="15.5546875" style="117" customWidth="1"/>
    <col min="7921" max="7921" width="15" style="117" customWidth="1"/>
    <col min="7922" max="7922" width="18.5546875" style="117" customWidth="1"/>
    <col min="7923" max="7923" width="16.44140625" style="117" customWidth="1"/>
    <col min="7924" max="7924" width="13.5546875" style="117" bestFit="1" customWidth="1"/>
    <col min="7925" max="7925" width="14.5546875" style="117" customWidth="1"/>
    <col min="7926" max="7926" width="13.5546875" style="117" customWidth="1"/>
    <col min="7927" max="7927" width="11.5546875" style="117"/>
    <col min="7928" max="7928" width="12.109375" style="117" bestFit="1" customWidth="1"/>
    <col min="7929" max="7931" width="11.5546875" style="117"/>
    <col min="7932" max="7932" width="13.88671875" style="117" customWidth="1"/>
    <col min="7933" max="7942" width="11.5546875" style="117"/>
    <col min="7943" max="7943" width="14.5546875" style="117" customWidth="1"/>
    <col min="7944" max="8171" width="11.5546875" style="117"/>
    <col min="8172" max="8172" width="17.5546875" style="117" customWidth="1"/>
    <col min="8173" max="8173" width="20.44140625" style="117" customWidth="1"/>
    <col min="8174" max="8174" width="15.5546875" style="117" customWidth="1"/>
    <col min="8175" max="8175" width="18.109375" style="117" customWidth="1"/>
    <col min="8176" max="8176" width="15.5546875" style="117" customWidth="1"/>
    <col min="8177" max="8177" width="15" style="117" customWidth="1"/>
    <col min="8178" max="8178" width="18.5546875" style="117" customWidth="1"/>
    <col min="8179" max="8179" width="16.44140625" style="117" customWidth="1"/>
    <col min="8180" max="8180" width="13.5546875" style="117" bestFit="1" customWidth="1"/>
    <col min="8181" max="8181" width="14.5546875" style="117" customWidth="1"/>
    <col min="8182" max="8182" width="13.5546875" style="117" customWidth="1"/>
    <col min="8183" max="8183" width="11.5546875" style="117"/>
    <col min="8184" max="8184" width="12.109375" style="117" bestFit="1" customWidth="1"/>
    <col min="8185" max="8187" width="11.5546875" style="117"/>
    <col min="8188" max="8188" width="13.88671875" style="117" customWidth="1"/>
    <col min="8189" max="8198" width="11.5546875" style="117"/>
    <col min="8199" max="8199" width="14.5546875" style="117" customWidth="1"/>
    <col min="8200" max="8427" width="11.5546875" style="117"/>
    <col min="8428" max="8428" width="17.5546875" style="117" customWidth="1"/>
    <col min="8429" max="8429" width="20.44140625" style="117" customWidth="1"/>
    <col min="8430" max="8430" width="15.5546875" style="117" customWidth="1"/>
    <col min="8431" max="8431" width="18.109375" style="117" customWidth="1"/>
    <col min="8432" max="8432" width="15.5546875" style="117" customWidth="1"/>
    <col min="8433" max="8433" width="15" style="117" customWidth="1"/>
    <col min="8434" max="8434" width="18.5546875" style="117" customWidth="1"/>
    <col min="8435" max="8435" width="16.44140625" style="117" customWidth="1"/>
    <col min="8436" max="8436" width="13.5546875" style="117" bestFit="1" customWidth="1"/>
    <col min="8437" max="8437" width="14.5546875" style="117" customWidth="1"/>
    <col min="8438" max="8438" width="13.5546875" style="117" customWidth="1"/>
    <col min="8439" max="8439" width="11.5546875" style="117"/>
    <col min="8440" max="8440" width="12.109375" style="117" bestFit="1" customWidth="1"/>
    <col min="8441" max="8443" width="11.5546875" style="117"/>
    <col min="8444" max="8444" width="13.88671875" style="117" customWidth="1"/>
    <col min="8445" max="8454" width="11.5546875" style="117"/>
    <col min="8455" max="8455" width="14.5546875" style="117" customWidth="1"/>
    <col min="8456" max="8683" width="11.5546875" style="117"/>
    <col min="8684" max="8684" width="17.5546875" style="117" customWidth="1"/>
    <col min="8685" max="8685" width="20.44140625" style="117" customWidth="1"/>
    <col min="8686" max="8686" width="15.5546875" style="117" customWidth="1"/>
    <col min="8687" max="8687" width="18.109375" style="117" customWidth="1"/>
    <col min="8688" max="8688" width="15.5546875" style="117" customWidth="1"/>
    <col min="8689" max="8689" width="15" style="117" customWidth="1"/>
    <col min="8690" max="8690" width="18.5546875" style="117" customWidth="1"/>
    <col min="8691" max="8691" width="16.44140625" style="117" customWidth="1"/>
    <col min="8692" max="8692" width="13.5546875" style="117" bestFit="1" customWidth="1"/>
    <col min="8693" max="8693" width="14.5546875" style="117" customWidth="1"/>
    <col min="8694" max="8694" width="13.5546875" style="117" customWidth="1"/>
    <col min="8695" max="8695" width="11.5546875" style="117"/>
    <col min="8696" max="8696" width="12.109375" style="117" bestFit="1" customWidth="1"/>
    <col min="8697" max="8699" width="11.5546875" style="117"/>
    <col min="8700" max="8700" width="13.88671875" style="117" customWidth="1"/>
    <col min="8701" max="8710" width="11.5546875" style="117"/>
    <col min="8711" max="8711" width="14.5546875" style="117" customWidth="1"/>
    <col min="8712" max="8939" width="11.5546875" style="117"/>
    <col min="8940" max="8940" width="17.5546875" style="117" customWidth="1"/>
    <col min="8941" max="8941" width="20.44140625" style="117" customWidth="1"/>
    <col min="8942" max="8942" width="15.5546875" style="117" customWidth="1"/>
    <col min="8943" max="8943" width="18.109375" style="117" customWidth="1"/>
    <col min="8944" max="8944" width="15.5546875" style="117" customWidth="1"/>
    <col min="8945" max="8945" width="15" style="117" customWidth="1"/>
    <col min="8946" max="8946" width="18.5546875" style="117" customWidth="1"/>
    <col min="8947" max="8947" width="16.44140625" style="117" customWidth="1"/>
    <col min="8948" max="8948" width="13.5546875" style="117" bestFit="1" customWidth="1"/>
    <col min="8949" max="8949" width="14.5546875" style="117" customWidth="1"/>
    <col min="8950" max="8950" width="13.5546875" style="117" customWidth="1"/>
    <col min="8951" max="8951" width="11.5546875" style="117"/>
    <col min="8952" max="8952" width="12.109375" style="117" bestFit="1" customWidth="1"/>
    <col min="8953" max="8955" width="11.5546875" style="117"/>
    <col min="8956" max="8956" width="13.88671875" style="117" customWidth="1"/>
    <col min="8957" max="8966" width="11.5546875" style="117"/>
    <col min="8967" max="8967" width="14.5546875" style="117" customWidth="1"/>
    <col min="8968" max="9195" width="11.5546875" style="117"/>
    <col min="9196" max="9196" width="17.5546875" style="117" customWidth="1"/>
    <col min="9197" max="9197" width="20.44140625" style="117" customWidth="1"/>
    <col min="9198" max="9198" width="15.5546875" style="117" customWidth="1"/>
    <col min="9199" max="9199" width="18.109375" style="117" customWidth="1"/>
    <col min="9200" max="9200" width="15.5546875" style="117" customWidth="1"/>
    <col min="9201" max="9201" width="15" style="117" customWidth="1"/>
    <col min="9202" max="9202" width="18.5546875" style="117" customWidth="1"/>
    <col min="9203" max="9203" width="16.44140625" style="117" customWidth="1"/>
    <col min="9204" max="9204" width="13.5546875" style="117" bestFit="1" customWidth="1"/>
    <col min="9205" max="9205" width="14.5546875" style="117" customWidth="1"/>
    <col min="9206" max="9206" width="13.5546875" style="117" customWidth="1"/>
    <col min="9207" max="9207" width="11.5546875" style="117"/>
    <col min="9208" max="9208" width="12.109375" style="117" bestFit="1" customWidth="1"/>
    <col min="9209" max="9211" width="11.5546875" style="117"/>
    <col min="9212" max="9212" width="13.88671875" style="117" customWidth="1"/>
    <col min="9213" max="9222" width="11.5546875" style="117"/>
    <col min="9223" max="9223" width="14.5546875" style="117" customWidth="1"/>
    <col min="9224" max="9451" width="11.5546875" style="117"/>
    <col min="9452" max="9452" width="17.5546875" style="117" customWidth="1"/>
    <col min="9453" max="9453" width="20.44140625" style="117" customWidth="1"/>
    <col min="9454" max="9454" width="15.5546875" style="117" customWidth="1"/>
    <col min="9455" max="9455" width="18.109375" style="117" customWidth="1"/>
    <col min="9456" max="9456" width="15.5546875" style="117" customWidth="1"/>
    <col min="9457" max="9457" width="15" style="117" customWidth="1"/>
    <col min="9458" max="9458" width="18.5546875" style="117" customWidth="1"/>
    <col min="9459" max="9459" width="16.44140625" style="117" customWidth="1"/>
    <col min="9460" max="9460" width="13.5546875" style="117" bestFit="1" customWidth="1"/>
    <col min="9461" max="9461" width="14.5546875" style="117" customWidth="1"/>
    <col min="9462" max="9462" width="13.5546875" style="117" customWidth="1"/>
    <col min="9463" max="9463" width="11.5546875" style="117"/>
    <col min="9464" max="9464" width="12.109375" style="117" bestFit="1" customWidth="1"/>
    <col min="9465" max="9467" width="11.5546875" style="117"/>
    <col min="9468" max="9468" width="13.88671875" style="117" customWidth="1"/>
    <col min="9469" max="9478" width="11.5546875" style="117"/>
    <col min="9479" max="9479" width="14.5546875" style="117" customWidth="1"/>
    <col min="9480" max="9707" width="11.5546875" style="117"/>
    <col min="9708" max="9708" width="17.5546875" style="117" customWidth="1"/>
    <col min="9709" max="9709" width="20.44140625" style="117" customWidth="1"/>
    <col min="9710" max="9710" width="15.5546875" style="117" customWidth="1"/>
    <col min="9711" max="9711" width="18.109375" style="117" customWidth="1"/>
    <col min="9712" max="9712" width="15.5546875" style="117" customWidth="1"/>
    <col min="9713" max="9713" width="15" style="117" customWidth="1"/>
    <col min="9714" max="9714" width="18.5546875" style="117" customWidth="1"/>
    <col min="9715" max="9715" width="16.44140625" style="117" customWidth="1"/>
    <col min="9716" max="9716" width="13.5546875" style="117" bestFit="1" customWidth="1"/>
    <col min="9717" max="9717" width="14.5546875" style="117" customWidth="1"/>
    <col min="9718" max="9718" width="13.5546875" style="117" customWidth="1"/>
    <col min="9719" max="9719" width="11.5546875" style="117"/>
    <col min="9720" max="9720" width="12.109375" style="117" bestFit="1" customWidth="1"/>
    <col min="9721" max="9723" width="11.5546875" style="117"/>
    <col min="9724" max="9724" width="13.88671875" style="117" customWidth="1"/>
    <col min="9725" max="9734" width="11.5546875" style="117"/>
    <col min="9735" max="9735" width="14.5546875" style="117" customWidth="1"/>
    <col min="9736" max="9963" width="11.5546875" style="117"/>
    <col min="9964" max="9964" width="17.5546875" style="117" customWidth="1"/>
    <col min="9965" max="9965" width="20.44140625" style="117" customWidth="1"/>
    <col min="9966" max="9966" width="15.5546875" style="117" customWidth="1"/>
    <col min="9967" max="9967" width="18.109375" style="117" customWidth="1"/>
    <col min="9968" max="9968" width="15.5546875" style="117" customWidth="1"/>
    <col min="9969" max="9969" width="15" style="117" customWidth="1"/>
    <col min="9970" max="9970" width="18.5546875" style="117" customWidth="1"/>
    <col min="9971" max="9971" width="16.44140625" style="117" customWidth="1"/>
    <col min="9972" max="9972" width="13.5546875" style="117" bestFit="1" customWidth="1"/>
    <col min="9973" max="9973" width="14.5546875" style="117" customWidth="1"/>
    <col min="9974" max="9974" width="13.5546875" style="117" customWidth="1"/>
    <col min="9975" max="9975" width="11.5546875" style="117"/>
    <col min="9976" max="9976" width="12.109375" style="117" bestFit="1" customWidth="1"/>
    <col min="9977" max="9979" width="11.5546875" style="117"/>
    <col min="9980" max="9980" width="13.88671875" style="117" customWidth="1"/>
    <col min="9981" max="9990" width="11.5546875" style="117"/>
    <col min="9991" max="9991" width="14.5546875" style="117" customWidth="1"/>
    <col min="9992" max="10219" width="11.5546875" style="117"/>
    <col min="10220" max="10220" width="17.5546875" style="117" customWidth="1"/>
    <col min="10221" max="10221" width="20.44140625" style="117" customWidth="1"/>
    <col min="10222" max="10222" width="15.5546875" style="117" customWidth="1"/>
    <col min="10223" max="10223" width="18.109375" style="117" customWidth="1"/>
    <col min="10224" max="10224" width="15.5546875" style="117" customWidth="1"/>
    <col min="10225" max="10225" width="15" style="117" customWidth="1"/>
    <col min="10226" max="10226" width="18.5546875" style="117" customWidth="1"/>
    <col min="10227" max="10227" width="16.44140625" style="117" customWidth="1"/>
    <col min="10228" max="10228" width="13.5546875" style="117" bestFit="1" customWidth="1"/>
    <col min="10229" max="10229" width="14.5546875" style="117" customWidth="1"/>
    <col min="10230" max="10230" width="13.5546875" style="117" customWidth="1"/>
    <col min="10231" max="10231" width="11.5546875" style="117"/>
    <col min="10232" max="10232" width="12.109375" style="117" bestFit="1" customWidth="1"/>
    <col min="10233" max="10235" width="11.5546875" style="117"/>
    <col min="10236" max="10236" width="13.88671875" style="117" customWidth="1"/>
    <col min="10237" max="10246" width="11.5546875" style="117"/>
    <col min="10247" max="10247" width="14.5546875" style="117" customWidth="1"/>
    <col min="10248" max="10475" width="11.5546875" style="117"/>
    <col min="10476" max="10476" width="17.5546875" style="117" customWidth="1"/>
    <col min="10477" max="10477" width="20.44140625" style="117" customWidth="1"/>
    <col min="10478" max="10478" width="15.5546875" style="117" customWidth="1"/>
    <col min="10479" max="10479" width="18.109375" style="117" customWidth="1"/>
    <col min="10480" max="10480" width="15.5546875" style="117" customWidth="1"/>
    <col min="10481" max="10481" width="15" style="117" customWidth="1"/>
    <col min="10482" max="10482" width="18.5546875" style="117" customWidth="1"/>
    <col min="10483" max="10483" width="16.44140625" style="117" customWidth="1"/>
    <col min="10484" max="10484" width="13.5546875" style="117" bestFit="1" customWidth="1"/>
    <col min="10485" max="10485" width="14.5546875" style="117" customWidth="1"/>
    <col min="10486" max="10486" width="13.5546875" style="117" customWidth="1"/>
    <col min="10487" max="10487" width="11.5546875" style="117"/>
    <col min="10488" max="10488" width="12.109375" style="117" bestFit="1" customWidth="1"/>
    <col min="10489" max="10491" width="11.5546875" style="117"/>
    <col min="10492" max="10492" width="13.88671875" style="117" customWidth="1"/>
    <col min="10493" max="10502" width="11.5546875" style="117"/>
    <col min="10503" max="10503" width="14.5546875" style="117" customWidth="1"/>
    <col min="10504" max="10731" width="11.5546875" style="117"/>
    <col min="10732" max="10732" width="17.5546875" style="117" customWidth="1"/>
    <col min="10733" max="10733" width="20.44140625" style="117" customWidth="1"/>
    <col min="10734" max="10734" width="15.5546875" style="117" customWidth="1"/>
    <col min="10735" max="10735" width="18.109375" style="117" customWidth="1"/>
    <col min="10736" max="10736" width="15.5546875" style="117" customWidth="1"/>
    <col min="10737" max="10737" width="15" style="117" customWidth="1"/>
    <col min="10738" max="10738" width="18.5546875" style="117" customWidth="1"/>
    <col min="10739" max="10739" width="16.44140625" style="117" customWidth="1"/>
    <col min="10740" max="10740" width="13.5546875" style="117" bestFit="1" customWidth="1"/>
    <col min="10741" max="10741" width="14.5546875" style="117" customWidth="1"/>
    <col min="10742" max="10742" width="13.5546875" style="117" customWidth="1"/>
    <col min="10743" max="10743" width="11.5546875" style="117"/>
    <col min="10744" max="10744" width="12.109375" style="117" bestFit="1" customWidth="1"/>
    <col min="10745" max="10747" width="11.5546875" style="117"/>
    <col min="10748" max="10748" width="13.88671875" style="117" customWidth="1"/>
    <col min="10749" max="10758" width="11.5546875" style="117"/>
    <col min="10759" max="10759" width="14.5546875" style="117" customWidth="1"/>
    <col min="10760" max="10987" width="11.5546875" style="117"/>
    <col min="10988" max="10988" width="17.5546875" style="117" customWidth="1"/>
    <col min="10989" max="10989" width="20.44140625" style="117" customWidth="1"/>
    <col min="10990" max="10990" width="15.5546875" style="117" customWidth="1"/>
    <col min="10991" max="10991" width="18.109375" style="117" customWidth="1"/>
    <col min="10992" max="10992" width="15.5546875" style="117" customWidth="1"/>
    <col min="10993" max="10993" width="15" style="117" customWidth="1"/>
    <col min="10994" max="10994" width="18.5546875" style="117" customWidth="1"/>
    <col min="10995" max="10995" width="16.44140625" style="117" customWidth="1"/>
    <col min="10996" max="10996" width="13.5546875" style="117" bestFit="1" customWidth="1"/>
    <col min="10997" max="10997" width="14.5546875" style="117" customWidth="1"/>
    <col min="10998" max="10998" width="13.5546875" style="117" customWidth="1"/>
    <col min="10999" max="10999" width="11.5546875" style="117"/>
    <col min="11000" max="11000" width="12.109375" style="117" bestFit="1" customWidth="1"/>
    <col min="11001" max="11003" width="11.5546875" style="117"/>
    <col min="11004" max="11004" width="13.88671875" style="117" customWidth="1"/>
    <col min="11005" max="11014" width="11.5546875" style="117"/>
    <col min="11015" max="11015" width="14.5546875" style="117" customWidth="1"/>
    <col min="11016" max="11243" width="11.5546875" style="117"/>
    <col min="11244" max="11244" width="17.5546875" style="117" customWidth="1"/>
    <col min="11245" max="11245" width="20.44140625" style="117" customWidth="1"/>
    <col min="11246" max="11246" width="15.5546875" style="117" customWidth="1"/>
    <col min="11247" max="11247" width="18.109375" style="117" customWidth="1"/>
    <col min="11248" max="11248" width="15.5546875" style="117" customWidth="1"/>
    <col min="11249" max="11249" width="15" style="117" customWidth="1"/>
    <col min="11250" max="11250" width="18.5546875" style="117" customWidth="1"/>
    <col min="11251" max="11251" width="16.44140625" style="117" customWidth="1"/>
    <col min="11252" max="11252" width="13.5546875" style="117" bestFit="1" customWidth="1"/>
    <col min="11253" max="11253" width="14.5546875" style="117" customWidth="1"/>
    <col min="11254" max="11254" width="13.5546875" style="117" customWidth="1"/>
    <col min="11255" max="11255" width="11.5546875" style="117"/>
    <col min="11256" max="11256" width="12.109375" style="117" bestFit="1" customWidth="1"/>
    <col min="11257" max="11259" width="11.5546875" style="117"/>
    <col min="11260" max="11260" width="13.88671875" style="117" customWidth="1"/>
    <col min="11261" max="11270" width="11.5546875" style="117"/>
    <col min="11271" max="11271" width="14.5546875" style="117" customWidth="1"/>
    <col min="11272" max="11499" width="11.5546875" style="117"/>
    <col min="11500" max="11500" width="17.5546875" style="117" customWidth="1"/>
    <col min="11501" max="11501" width="20.44140625" style="117" customWidth="1"/>
    <col min="11502" max="11502" width="15.5546875" style="117" customWidth="1"/>
    <col min="11503" max="11503" width="18.109375" style="117" customWidth="1"/>
    <col min="11504" max="11504" width="15.5546875" style="117" customWidth="1"/>
    <col min="11505" max="11505" width="15" style="117" customWidth="1"/>
    <col min="11506" max="11506" width="18.5546875" style="117" customWidth="1"/>
    <col min="11507" max="11507" width="16.44140625" style="117" customWidth="1"/>
    <col min="11508" max="11508" width="13.5546875" style="117" bestFit="1" customWidth="1"/>
    <col min="11509" max="11509" width="14.5546875" style="117" customWidth="1"/>
    <col min="11510" max="11510" width="13.5546875" style="117" customWidth="1"/>
    <col min="11511" max="11511" width="11.5546875" style="117"/>
    <col min="11512" max="11512" width="12.109375" style="117" bestFit="1" customWidth="1"/>
    <col min="11513" max="11515" width="11.5546875" style="117"/>
    <col min="11516" max="11516" width="13.88671875" style="117" customWidth="1"/>
    <col min="11517" max="11526" width="11.5546875" style="117"/>
    <col min="11527" max="11527" width="14.5546875" style="117" customWidth="1"/>
    <col min="11528" max="11755" width="11.5546875" style="117"/>
    <col min="11756" max="11756" width="17.5546875" style="117" customWidth="1"/>
    <col min="11757" max="11757" width="20.44140625" style="117" customWidth="1"/>
    <col min="11758" max="11758" width="15.5546875" style="117" customWidth="1"/>
    <col min="11759" max="11759" width="18.109375" style="117" customWidth="1"/>
    <col min="11760" max="11760" width="15.5546875" style="117" customWidth="1"/>
    <col min="11761" max="11761" width="15" style="117" customWidth="1"/>
    <col min="11762" max="11762" width="18.5546875" style="117" customWidth="1"/>
    <col min="11763" max="11763" width="16.44140625" style="117" customWidth="1"/>
    <col min="11764" max="11764" width="13.5546875" style="117" bestFit="1" customWidth="1"/>
    <col min="11765" max="11765" width="14.5546875" style="117" customWidth="1"/>
    <col min="11766" max="11766" width="13.5546875" style="117" customWidth="1"/>
    <col min="11767" max="11767" width="11.5546875" style="117"/>
    <col min="11768" max="11768" width="12.109375" style="117" bestFit="1" customWidth="1"/>
    <col min="11769" max="11771" width="11.5546875" style="117"/>
    <col min="11772" max="11772" width="13.88671875" style="117" customWidth="1"/>
    <col min="11773" max="11782" width="11.5546875" style="117"/>
    <col min="11783" max="11783" width="14.5546875" style="117" customWidth="1"/>
    <col min="11784" max="12011" width="11.5546875" style="117"/>
    <col min="12012" max="12012" width="17.5546875" style="117" customWidth="1"/>
    <col min="12013" max="12013" width="20.44140625" style="117" customWidth="1"/>
    <col min="12014" max="12014" width="15.5546875" style="117" customWidth="1"/>
    <col min="12015" max="12015" width="18.109375" style="117" customWidth="1"/>
    <col min="12016" max="12016" width="15.5546875" style="117" customWidth="1"/>
    <col min="12017" max="12017" width="15" style="117" customWidth="1"/>
    <col min="12018" max="12018" width="18.5546875" style="117" customWidth="1"/>
    <col min="12019" max="12019" width="16.44140625" style="117" customWidth="1"/>
    <col min="12020" max="12020" width="13.5546875" style="117" bestFit="1" customWidth="1"/>
    <col min="12021" max="12021" width="14.5546875" style="117" customWidth="1"/>
    <col min="12022" max="12022" width="13.5546875" style="117" customWidth="1"/>
    <col min="12023" max="12023" width="11.5546875" style="117"/>
    <col min="12024" max="12024" width="12.109375" style="117" bestFit="1" customWidth="1"/>
    <col min="12025" max="12027" width="11.5546875" style="117"/>
    <col min="12028" max="12028" width="13.88671875" style="117" customWidth="1"/>
    <col min="12029" max="12038" width="11.5546875" style="117"/>
    <col min="12039" max="12039" width="14.5546875" style="117" customWidth="1"/>
    <col min="12040" max="12267" width="11.5546875" style="117"/>
    <col min="12268" max="12268" width="17.5546875" style="117" customWidth="1"/>
    <col min="12269" max="12269" width="20.44140625" style="117" customWidth="1"/>
    <col min="12270" max="12270" width="15.5546875" style="117" customWidth="1"/>
    <col min="12271" max="12271" width="18.109375" style="117" customWidth="1"/>
    <col min="12272" max="12272" width="15.5546875" style="117" customWidth="1"/>
    <col min="12273" max="12273" width="15" style="117" customWidth="1"/>
    <col min="12274" max="12274" width="18.5546875" style="117" customWidth="1"/>
    <col min="12275" max="12275" width="16.44140625" style="117" customWidth="1"/>
    <col min="12276" max="12276" width="13.5546875" style="117" bestFit="1" customWidth="1"/>
    <col min="12277" max="12277" width="14.5546875" style="117" customWidth="1"/>
    <col min="12278" max="12278" width="13.5546875" style="117" customWidth="1"/>
    <col min="12279" max="12279" width="11.5546875" style="117"/>
    <col min="12280" max="12280" width="12.109375" style="117" bestFit="1" customWidth="1"/>
    <col min="12281" max="12283" width="11.5546875" style="117"/>
    <col min="12284" max="12284" width="13.88671875" style="117" customWidth="1"/>
    <col min="12285" max="12294" width="11.5546875" style="117"/>
    <col min="12295" max="12295" width="14.5546875" style="117" customWidth="1"/>
    <col min="12296" max="12523" width="11.5546875" style="117"/>
    <col min="12524" max="12524" width="17.5546875" style="117" customWidth="1"/>
    <col min="12525" max="12525" width="20.44140625" style="117" customWidth="1"/>
    <col min="12526" max="12526" width="15.5546875" style="117" customWidth="1"/>
    <col min="12527" max="12527" width="18.109375" style="117" customWidth="1"/>
    <col min="12528" max="12528" width="15.5546875" style="117" customWidth="1"/>
    <col min="12529" max="12529" width="15" style="117" customWidth="1"/>
    <col min="12530" max="12530" width="18.5546875" style="117" customWidth="1"/>
    <col min="12531" max="12531" width="16.44140625" style="117" customWidth="1"/>
    <col min="12532" max="12532" width="13.5546875" style="117" bestFit="1" customWidth="1"/>
    <col min="12533" max="12533" width="14.5546875" style="117" customWidth="1"/>
    <col min="12534" max="12534" width="13.5546875" style="117" customWidth="1"/>
    <col min="12535" max="12535" width="11.5546875" style="117"/>
    <col min="12536" max="12536" width="12.109375" style="117" bestFit="1" customWidth="1"/>
    <col min="12537" max="12539" width="11.5546875" style="117"/>
    <col min="12540" max="12540" width="13.88671875" style="117" customWidth="1"/>
    <col min="12541" max="12550" width="11.5546875" style="117"/>
    <col min="12551" max="12551" width="14.5546875" style="117" customWidth="1"/>
    <col min="12552" max="12779" width="11.5546875" style="117"/>
    <col min="12780" max="12780" width="17.5546875" style="117" customWidth="1"/>
    <col min="12781" max="12781" width="20.44140625" style="117" customWidth="1"/>
    <col min="12782" max="12782" width="15.5546875" style="117" customWidth="1"/>
    <col min="12783" max="12783" width="18.109375" style="117" customWidth="1"/>
    <col min="12784" max="12784" width="15.5546875" style="117" customWidth="1"/>
    <col min="12785" max="12785" width="15" style="117" customWidth="1"/>
    <col min="12786" max="12786" width="18.5546875" style="117" customWidth="1"/>
    <col min="12787" max="12787" width="16.44140625" style="117" customWidth="1"/>
    <col min="12788" max="12788" width="13.5546875" style="117" bestFit="1" customWidth="1"/>
    <col min="12789" max="12789" width="14.5546875" style="117" customWidth="1"/>
    <col min="12790" max="12790" width="13.5546875" style="117" customWidth="1"/>
    <col min="12791" max="12791" width="11.5546875" style="117"/>
    <col min="12792" max="12792" width="12.109375" style="117" bestFit="1" customWidth="1"/>
    <col min="12793" max="12795" width="11.5546875" style="117"/>
    <col min="12796" max="12796" width="13.88671875" style="117" customWidth="1"/>
    <col min="12797" max="12806" width="11.5546875" style="117"/>
    <col min="12807" max="12807" width="14.5546875" style="117" customWidth="1"/>
    <col min="12808" max="13035" width="11.5546875" style="117"/>
    <col min="13036" max="13036" width="17.5546875" style="117" customWidth="1"/>
    <col min="13037" max="13037" width="20.44140625" style="117" customWidth="1"/>
    <col min="13038" max="13038" width="15.5546875" style="117" customWidth="1"/>
    <col min="13039" max="13039" width="18.109375" style="117" customWidth="1"/>
    <col min="13040" max="13040" width="15.5546875" style="117" customWidth="1"/>
    <col min="13041" max="13041" width="15" style="117" customWidth="1"/>
    <col min="13042" max="13042" width="18.5546875" style="117" customWidth="1"/>
    <col min="13043" max="13043" width="16.44140625" style="117" customWidth="1"/>
    <col min="13044" max="13044" width="13.5546875" style="117" bestFit="1" customWidth="1"/>
    <col min="13045" max="13045" width="14.5546875" style="117" customWidth="1"/>
    <col min="13046" max="13046" width="13.5546875" style="117" customWidth="1"/>
    <col min="13047" max="13047" width="11.5546875" style="117"/>
    <col min="13048" max="13048" width="12.109375" style="117" bestFit="1" customWidth="1"/>
    <col min="13049" max="13051" width="11.5546875" style="117"/>
    <col min="13052" max="13052" width="13.88671875" style="117" customWidth="1"/>
    <col min="13053" max="13062" width="11.5546875" style="117"/>
    <col min="13063" max="13063" width="14.5546875" style="117" customWidth="1"/>
    <col min="13064" max="13291" width="11.5546875" style="117"/>
    <col min="13292" max="13292" width="17.5546875" style="117" customWidth="1"/>
    <col min="13293" max="13293" width="20.44140625" style="117" customWidth="1"/>
    <col min="13294" max="13294" width="15.5546875" style="117" customWidth="1"/>
    <col min="13295" max="13295" width="18.109375" style="117" customWidth="1"/>
    <col min="13296" max="13296" width="15.5546875" style="117" customWidth="1"/>
    <col min="13297" max="13297" width="15" style="117" customWidth="1"/>
    <col min="13298" max="13298" width="18.5546875" style="117" customWidth="1"/>
    <col min="13299" max="13299" width="16.44140625" style="117" customWidth="1"/>
    <col min="13300" max="13300" width="13.5546875" style="117" bestFit="1" customWidth="1"/>
    <col min="13301" max="13301" width="14.5546875" style="117" customWidth="1"/>
    <col min="13302" max="13302" width="13.5546875" style="117" customWidth="1"/>
    <col min="13303" max="13303" width="11.5546875" style="117"/>
    <col min="13304" max="13304" width="12.109375" style="117" bestFit="1" customWidth="1"/>
    <col min="13305" max="13307" width="11.5546875" style="117"/>
    <col min="13308" max="13308" width="13.88671875" style="117" customWidth="1"/>
    <col min="13309" max="13318" width="11.5546875" style="117"/>
    <col min="13319" max="13319" width="14.5546875" style="117" customWidth="1"/>
    <col min="13320" max="13547" width="11.5546875" style="117"/>
    <col min="13548" max="13548" width="17.5546875" style="117" customWidth="1"/>
    <col min="13549" max="13549" width="20.44140625" style="117" customWidth="1"/>
    <col min="13550" max="13550" width="15.5546875" style="117" customWidth="1"/>
    <col min="13551" max="13551" width="18.109375" style="117" customWidth="1"/>
    <col min="13552" max="13552" width="15.5546875" style="117" customWidth="1"/>
    <col min="13553" max="13553" width="15" style="117" customWidth="1"/>
    <col min="13554" max="13554" width="18.5546875" style="117" customWidth="1"/>
    <col min="13555" max="13555" width="16.44140625" style="117" customWidth="1"/>
    <col min="13556" max="13556" width="13.5546875" style="117" bestFit="1" customWidth="1"/>
    <col min="13557" max="13557" width="14.5546875" style="117" customWidth="1"/>
    <col min="13558" max="13558" width="13.5546875" style="117" customWidth="1"/>
    <col min="13559" max="13559" width="11.5546875" style="117"/>
    <col min="13560" max="13560" width="12.109375" style="117" bestFit="1" customWidth="1"/>
    <col min="13561" max="13563" width="11.5546875" style="117"/>
    <col min="13564" max="13564" width="13.88671875" style="117" customWidth="1"/>
    <col min="13565" max="13574" width="11.5546875" style="117"/>
    <col min="13575" max="13575" width="14.5546875" style="117" customWidth="1"/>
    <col min="13576" max="13803" width="11.5546875" style="117"/>
    <col min="13804" max="13804" width="17.5546875" style="117" customWidth="1"/>
    <col min="13805" max="13805" width="20.44140625" style="117" customWidth="1"/>
    <col min="13806" max="13806" width="15.5546875" style="117" customWidth="1"/>
    <col min="13807" max="13807" width="18.109375" style="117" customWidth="1"/>
    <col min="13808" max="13808" width="15.5546875" style="117" customWidth="1"/>
    <col min="13809" max="13809" width="15" style="117" customWidth="1"/>
    <col min="13810" max="13810" width="18.5546875" style="117" customWidth="1"/>
    <col min="13811" max="13811" width="16.44140625" style="117" customWidth="1"/>
    <col min="13812" max="13812" width="13.5546875" style="117" bestFit="1" customWidth="1"/>
    <col min="13813" max="13813" width="14.5546875" style="117" customWidth="1"/>
    <col min="13814" max="13814" width="13.5546875" style="117" customWidth="1"/>
    <col min="13815" max="13815" width="11.5546875" style="117"/>
    <col min="13816" max="13816" width="12.109375" style="117" bestFit="1" customWidth="1"/>
    <col min="13817" max="13819" width="11.5546875" style="117"/>
    <col min="13820" max="13820" width="13.88671875" style="117" customWidth="1"/>
    <col min="13821" max="13830" width="11.5546875" style="117"/>
    <col min="13831" max="13831" width="14.5546875" style="117" customWidth="1"/>
    <col min="13832" max="14059" width="11.5546875" style="117"/>
    <col min="14060" max="14060" width="17.5546875" style="117" customWidth="1"/>
    <col min="14061" max="14061" width="20.44140625" style="117" customWidth="1"/>
    <col min="14062" max="14062" width="15.5546875" style="117" customWidth="1"/>
    <col min="14063" max="14063" width="18.109375" style="117" customWidth="1"/>
    <col min="14064" max="14064" width="15.5546875" style="117" customWidth="1"/>
    <col min="14065" max="14065" width="15" style="117" customWidth="1"/>
    <col min="14066" max="14066" width="18.5546875" style="117" customWidth="1"/>
    <col min="14067" max="14067" width="16.44140625" style="117" customWidth="1"/>
    <col min="14068" max="14068" width="13.5546875" style="117" bestFit="1" customWidth="1"/>
    <col min="14069" max="14069" width="14.5546875" style="117" customWidth="1"/>
    <col min="14070" max="14070" width="13.5546875" style="117" customWidth="1"/>
    <col min="14071" max="14071" width="11.5546875" style="117"/>
    <col min="14072" max="14072" width="12.109375" style="117" bestFit="1" customWidth="1"/>
    <col min="14073" max="14075" width="11.5546875" style="117"/>
    <col min="14076" max="14076" width="13.88671875" style="117" customWidth="1"/>
    <col min="14077" max="14086" width="11.5546875" style="117"/>
    <col min="14087" max="14087" width="14.5546875" style="117" customWidth="1"/>
    <col min="14088" max="14315" width="11.5546875" style="117"/>
    <col min="14316" max="14316" width="17.5546875" style="117" customWidth="1"/>
    <col min="14317" max="14317" width="20.44140625" style="117" customWidth="1"/>
    <col min="14318" max="14318" width="15.5546875" style="117" customWidth="1"/>
    <col min="14319" max="14319" width="18.109375" style="117" customWidth="1"/>
    <col min="14320" max="14320" width="15.5546875" style="117" customWidth="1"/>
    <col min="14321" max="14321" width="15" style="117" customWidth="1"/>
    <col min="14322" max="14322" width="18.5546875" style="117" customWidth="1"/>
    <col min="14323" max="14323" width="16.44140625" style="117" customWidth="1"/>
    <col min="14324" max="14324" width="13.5546875" style="117" bestFit="1" customWidth="1"/>
    <col min="14325" max="14325" width="14.5546875" style="117" customWidth="1"/>
    <col min="14326" max="14326" width="13.5546875" style="117" customWidth="1"/>
    <col min="14327" max="14327" width="11.5546875" style="117"/>
    <col min="14328" max="14328" width="12.109375" style="117" bestFit="1" customWidth="1"/>
    <col min="14329" max="14331" width="11.5546875" style="117"/>
    <col min="14332" max="14332" width="13.88671875" style="117" customWidth="1"/>
    <col min="14333" max="14342" width="11.5546875" style="117"/>
    <col min="14343" max="14343" width="14.5546875" style="117" customWidth="1"/>
    <col min="14344" max="14571" width="11.5546875" style="117"/>
    <col min="14572" max="14572" width="17.5546875" style="117" customWidth="1"/>
    <col min="14573" max="14573" width="20.44140625" style="117" customWidth="1"/>
    <col min="14574" max="14574" width="15.5546875" style="117" customWidth="1"/>
    <col min="14575" max="14575" width="18.109375" style="117" customWidth="1"/>
    <col min="14576" max="14576" width="15.5546875" style="117" customWidth="1"/>
    <col min="14577" max="14577" width="15" style="117" customWidth="1"/>
    <col min="14578" max="14578" width="18.5546875" style="117" customWidth="1"/>
    <col min="14579" max="14579" width="16.44140625" style="117" customWidth="1"/>
    <col min="14580" max="14580" width="13.5546875" style="117" bestFit="1" customWidth="1"/>
    <col min="14581" max="14581" width="14.5546875" style="117" customWidth="1"/>
    <col min="14582" max="14582" width="13.5546875" style="117" customWidth="1"/>
    <col min="14583" max="14583" width="11.5546875" style="117"/>
    <col min="14584" max="14584" width="12.109375" style="117" bestFit="1" customWidth="1"/>
    <col min="14585" max="14587" width="11.5546875" style="117"/>
    <col min="14588" max="14588" width="13.88671875" style="117" customWidth="1"/>
    <col min="14589" max="14598" width="11.5546875" style="117"/>
    <col min="14599" max="14599" width="14.5546875" style="117" customWidth="1"/>
    <col min="14600" max="14827" width="11.5546875" style="117"/>
    <col min="14828" max="14828" width="17.5546875" style="117" customWidth="1"/>
    <col min="14829" max="14829" width="20.44140625" style="117" customWidth="1"/>
    <col min="14830" max="14830" width="15.5546875" style="117" customWidth="1"/>
    <col min="14831" max="14831" width="18.109375" style="117" customWidth="1"/>
    <col min="14832" max="14832" width="15.5546875" style="117" customWidth="1"/>
    <col min="14833" max="14833" width="15" style="117" customWidth="1"/>
    <col min="14834" max="14834" width="18.5546875" style="117" customWidth="1"/>
    <col min="14835" max="14835" width="16.44140625" style="117" customWidth="1"/>
    <col min="14836" max="14836" width="13.5546875" style="117" bestFit="1" customWidth="1"/>
    <col min="14837" max="14837" width="14.5546875" style="117" customWidth="1"/>
    <col min="14838" max="14838" width="13.5546875" style="117" customWidth="1"/>
    <col min="14839" max="14839" width="11.5546875" style="117"/>
    <col min="14840" max="14840" width="12.109375" style="117" bestFit="1" customWidth="1"/>
    <col min="14841" max="14843" width="11.5546875" style="117"/>
    <col min="14844" max="14844" width="13.88671875" style="117" customWidth="1"/>
    <col min="14845" max="14854" width="11.5546875" style="117"/>
    <col min="14855" max="14855" width="14.5546875" style="117" customWidth="1"/>
    <col min="14856" max="15083" width="11.5546875" style="117"/>
    <col min="15084" max="15084" width="17.5546875" style="117" customWidth="1"/>
    <col min="15085" max="15085" width="20.44140625" style="117" customWidth="1"/>
    <col min="15086" max="15086" width="15.5546875" style="117" customWidth="1"/>
    <col min="15087" max="15087" width="18.109375" style="117" customWidth="1"/>
    <col min="15088" max="15088" width="15.5546875" style="117" customWidth="1"/>
    <col min="15089" max="15089" width="15" style="117" customWidth="1"/>
    <col min="15090" max="15090" width="18.5546875" style="117" customWidth="1"/>
    <col min="15091" max="15091" width="16.44140625" style="117" customWidth="1"/>
    <col min="15092" max="15092" width="13.5546875" style="117" bestFit="1" customWidth="1"/>
    <col min="15093" max="15093" width="14.5546875" style="117" customWidth="1"/>
    <col min="15094" max="15094" width="13.5546875" style="117" customWidth="1"/>
    <col min="15095" max="15095" width="11.5546875" style="117"/>
    <col min="15096" max="15096" width="12.109375" style="117" bestFit="1" customWidth="1"/>
    <col min="15097" max="15099" width="11.5546875" style="117"/>
    <col min="15100" max="15100" width="13.88671875" style="117" customWidth="1"/>
    <col min="15101" max="15110" width="11.5546875" style="117"/>
    <col min="15111" max="15111" width="14.5546875" style="117" customWidth="1"/>
    <col min="15112" max="15339" width="11.5546875" style="117"/>
    <col min="15340" max="15340" width="17.5546875" style="117" customWidth="1"/>
    <col min="15341" max="15341" width="20.44140625" style="117" customWidth="1"/>
    <col min="15342" max="15342" width="15.5546875" style="117" customWidth="1"/>
    <col min="15343" max="15343" width="18.109375" style="117" customWidth="1"/>
    <col min="15344" max="15344" width="15.5546875" style="117" customWidth="1"/>
    <col min="15345" max="15345" width="15" style="117" customWidth="1"/>
    <col min="15346" max="15346" width="18.5546875" style="117" customWidth="1"/>
    <col min="15347" max="15347" width="16.44140625" style="117" customWidth="1"/>
    <col min="15348" max="15348" width="13.5546875" style="117" bestFit="1" customWidth="1"/>
    <col min="15349" max="15349" width="14.5546875" style="117" customWidth="1"/>
    <col min="15350" max="15350" width="13.5546875" style="117" customWidth="1"/>
    <col min="15351" max="15351" width="11.5546875" style="117"/>
    <col min="15352" max="15352" width="12.109375" style="117" bestFit="1" customWidth="1"/>
    <col min="15353" max="15355" width="11.5546875" style="117"/>
    <col min="15356" max="15356" width="13.88671875" style="117" customWidth="1"/>
    <col min="15357" max="15366" width="11.5546875" style="117"/>
    <col min="15367" max="15367" width="14.5546875" style="117" customWidth="1"/>
    <col min="15368" max="15595" width="11.5546875" style="117"/>
    <col min="15596" max="15596" width="17.5546875" style="117" customWidth="1"/>
    <col min="15597" max="15597" width="20.44140625" style="117" customWidth="1"/>
    <col min="15598" max="15598" width="15.5546875" style="117" customWidth="1"/>
    <col min="15599" max="15599" width="18.109375" style="117" customWidth="1"/>
    <col min="15600" max="15600" width="15.5546875" style="117" customWidth="1"/>
    <col min="15601" max="15601" width="15" style="117" customWidth="1"/>
    <col min="15602" max="15602" width="18.5546875" style="117" customWidth="1"/>
    <col min="15603" max="15603" width="16.44140625" style="117" customWidth="1"/>
    <col min="15604" max="15604" width="13.5546875" style="117" bestFit="1" customWidth="1"/>
    <col min="15605" max="15605" width="14.5546875" style="117" customWidth="1"/>
    <col min="15606" max="15606" width="13.5546875" style="117" customWidth="1"/>
    <col min="15607" max="15607" width="11.5546875" style="117"/>
    <col min="15608" max="15608" width="12.109375" style="117" bestFit="1" customWidth="1"/>
    <col min="15609" max="15611" width="11.5546875" style="117"/>
    <col min="15612" max="15612" width="13.88671875" style="117" customWidth="1"/>
    <col min="15613" max="15622" width="11.5546875" style="117"/>
    <col min="15623" max="15623" width="14.5546875" style="117" customWidth="1"/>
    <col min="15624" max="15851" width="11.5546875" style="117"/>
    <col min="15852" max="15852" width="17.5546875" style="117" customWidth="1"/>
    <col min="15853" max="15853" width="20.44140625" style="117" customWidth="1"/>
    <col min="15854" max="15854" width="15.5546875" style="117" customWidth="1"/>
    <col min="15855" max="15855" width="18.109375" style="117" customWidth="1"/>
    <col min="15856" max="15856" width="15.5546875" style="117" customWidth="1"/>
    <col min="15857" max="15857" width="15" style="117" customWidth="1"/>
    <col min="15858" max="15858" width="18.5546875" style="117" customWidth="1"/>
    <col min="15859" max="15859" width="16.44140625" style="117" customWidth="1"/>
    <col min="15860" max="15860" width="13.5546875" style="117" bestFit="1" customWidth="1"/>
    <col min="15861" max="15861" width="14.5546875" style="117" customWidth="1"/>
    <col min="15862" max="15862" width="13.5546875" style="117" customWidth="1"/>
    <col min="15863" max="15863" width="11.5546875" style="117"/>
    <col min="15864" max="15864" width="12.109375" style="117" bestFit="1" customWidth="1"/>
    <col min="15865" max="15867" width="11.5546875" style="117"/>
    <col min="15868" max="15868" width="13.88671875" style="117" customWidth="1"/>
    <col min="15869" max="15878" width="11.5546875" style="117"/>
    <col min="15879" max="15879" width="14.5546875" style="117" customWidth="1"/>
    <col min="15880" max="16107" width="11.5546875" style="117"/>
    <col min="16108" max="16108" width="17.5546875" style="117" customWidth="1"/>
    <col min="16109" max="16109" width="20.44140625" style="117" customWidth="1"/>
    <col min="16110" max="16110" width="15.5546875" style="117" customWidth="1"/>
    <col min="16111" max="16111" width="18.109375" style="117" customWidth="1"/>
    <col min="16112" max="16112" width="15.5546875" style="117" customWidth="1"/>
    <col min="16113" max="16113" width="15" style="117" customWidth="1"/>
    <col min="16114" max="16114" width="18.5546875" style="117" customWidth="1"/>
    <col min="16115" max="16115" width="16.44140625" style="117" customWidth="1"/>
    <col min="16116" max="16116" width="13.5546875" style="117" bestFit="1" customWidth="1"/>
    <col min="16117" max="16117" width="14.5546875" style="117" customWidth="1"/>
    <col min="16118" max="16118" width="13.5546875" style="117" customWidth="1"/>
    <col min="16119" max="16119" width="11.5546875" style="117"/>
    <col min="16120" max="16120" width="12.109375" style="117" bestFit="1" customWidth="1"/>
    <col min="16121" max="16123" width="11.5546875" style="117"/>
    <col min="16124" max="16124" width="13.88671875" style="117" customWidth="1"/>
    <col min="16125" max="16134" width="11.5546875" style="117"/>
    <col min="16135" max="16135" width="14.5546875" style="117" customWidth="1"/>
    <col min="16136" max="16384" width="11.5546875" style="117"/>
  </cols>
  <sheetData>
    <row r="1" spans="1:21" customFormat="1" ht="20.25" customHeight="1" x14ac:dyDescent="0.25">
      <c r="A1" s="581" t="s">
        <v>642</v>
      </c>
      <c r="B1" s="581"/>
      <c r="C1" s="581"/>
      <c r="D1" s="581"/>
      <c r="E1" s="201"/>
      <c r="F1" s="322"/>
      <c r="G1" s="322"/>
      <c r="H1" s="322"/>
      <c r="I1" s="322"/>
    </row>
    <row r="2" spans="1:21" customFormat="1" ht="30.6" customHeight="1" x14ac:dyDescent="0.25">
      <c r="A2" s="581"/>
      <c r="B2" s="581"/>
      <c r="C2" s="581"/>
      <c r="D2" s="581"/>
      <c r="E2" s="201"/>
      <c r="F2" s="322"/>
      <c r="G2" s="322"/>
      <c r="H2" s="322"/>
      <c r="I2" s="322"/>
    </row>
    <row r="3" spans="1:21" customFormat="1" ht="6" customHeight="1" thickBot="1" x14ac:dyDescent="0.45">
      <c r="A3" s="165"/>
      <c r="B3" s="165"/>
      <c r="C3" s="359"/>
      <c r="G3" s="109"/>
      <c r="H3" s="109"/>
      <c r="I3" s="109"/>
    </row>
    <row r="4" spans="1:21" customFormat="1" ht="15.9" customHeight="1" x14ac:dyDescent="0.25">
      <c r="A4" s="578" t="s">
        <v>647</v>
      </c>
      <c r="B4" s="578"/>
      <c r="C4" s="578"/>
      <c r="D4" s="57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customFormat="1" ht="15.9" customHeight="1" x14ac:dyDescent="0.25">
      <c r="A5" s="223" t="s">
        <v>2</v>
      </c>
      <c r="B5" s="223"/>
      <c r="C5" s="317"/>
      <c r="D5" s="3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21" s="109" customFormat="1" ht="54" customHeight="1" thickBot="1" x14ac:dyDescent="0.35">
      <c r="A6" s="385" t="s">
        <v>3</v>
      </c>
      <c r="B6" s="385" t="s">
        <v>408</v>
      </c>
      <c r="C6" s="385" t="s">
        <v>410</v>
      </c>
      <c r="D6" s="385" t="s">
        <v>69</v>
      </c>
      <c r="E6" s="212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s="303" customFormat="1" ht="15" customHeight="1" x14ac:dyDescent="0.25">
      <c r="A7" s="257"/>
      <c r="B7" s="249" t="s">
        <v>653</v>
      </c>
      <c r="C7" s="249" t="s">
        <v>119</v>
      </c>
      <c r="D7" s="249" t="s">
        <v>268</v>
      </c>
      <c r="E7" s="212"/>
      <c r="F7" s="212"/>
      <c r="H7" s="351"/>
      <c r="I7" s="351"/>
      <c r="J7" s="351"/>
      <c r="K7" s="351"/>
    </row>
    <row r="8" spans="1:21" s="303" customFormat="1" ht="21.9" customHeight="1" x14ac:dyDescent="0.25">
      <c r="A8" s="162" t="s">
        <v>6</v>
      </c>
      <c r="B8" s="375">
        <v>803516.33810000005</v>
      </c>
      <c r="C8" s="375">
        <v>0</v>
      </c>
      <c r="D8" s="375">
        <f>B8+C8</f>
        <v>803516.33810000005</v>
      </c>
      <c r="E8" s="212"/>
      <c r="F8" s="212"/>
      <c r="H8" s="351"/>
      <c r="I8" s="351"/>
      <c r="J8" s="351"/>
      <c r="K8" s="351"/>
    </row>
    <row r="9" spans="1:21" s="303" customFormat="1" ht="21.9" customHeight="1" x14ac:dyDescent="0.25">
      <c r="A9" s="162" t="s">
        <v>7</v>
      </c>
      <c r="B9" s="375">
        <v>0</v>
      </c>
      <c r="C9" s="375">
        <v>0</v>
      </c>
      <c r="D9" s="375">
        <f t="shared" ref="D9:D22" si="0">B9+C9</f>
        <v>0</v>
      </c>
      <c r="E9" s="212"/>
      <c r="F9" s="212"/>
      <c r="H9" s="351"/>
      <c r="I9" s="351"/>
      <c r="J9" s="351"/>
      <c r="K9" s="351"/>
    </row>
    <row r="10" spans="1:21" s="303" customFormat="1" ht="21.9" customHeight="1" x14ac:dyDescent="0.25">
      <c r="A10" s="162" t="s">
        <v>8</v>
      </c>
      <c r="B10" s="375">
        <v>117828.71554</v>
      </c>
      <c r="C10" s="375">
        <v>0</v>
      </c>
      <c r="D10" s="375">
        <f t="shared" si="0"/>
        <v>117828.71554</v>
      </c>
      <c r="E10" s="212"/>
      <c r="F10" s="212"/>
      <c r="H10" s="351"/>
      <c r="I10" s="351"/>
      <c r="J10" s="351"/>
      <c r="K10" s="351"/>
    </row>
    <row r="11" spans="1:21" s="303" customFormat="1" ht="21.9" customHeight="1" x14ac:dyDescent="0.25">
      <c r="A11" s="162" t="s">
        <v>9</v>
      </c>
      <c r="B11" s="375">
        <v>0</v>
      </c>
      <c r="C11" s="375">
        <v>0</v>
      </c>
      <c r="D11" s="375">
        <f t="shared" si="0"/>
        <v>0</v>
      </c>
      <c r="E11" s="212"/>
      <c r="F11" s="212"/>
      <c r="H11" s="351"/>
      <c r="I11" s="351"/>
      <c r="J11" s="351"/>
      <c r="K11" s="351"/>
    </row>
    <row r="12" spans="1:21" s="303" customFormat="1" ht="21.9" customHeight="1" x14ac:dyDescent="0.25">
      <c r="A12" s="162" t="s">
        <v>10</v>
      </c>
      <c r="B12" s="375">
        <v>0</v>
      </c>
      <c r="C12" s="375">
        <v>0</v>
      </c>
      <c r="D12" s="375">
        <f t="shared" si="0"/>
        <v>0</v>
      </c>
      <c r="E12" s="212"/>
      <c r="F12" s="212"/>
      <c r="H12" s="351"/>
      <c r="I12" s="351"/>
      <c r="J12" s="351"/>
      <c r="K12" s="351"/>
    </row>
    <row r="13" spans="1:21" s="303" customFormat="1" ht="21.9" customHeight="1" x14ac:dyDescent="0.25">
      <c r="A13" s="162" t="s">
        <v>11</v>
      </c>
      <c r="B13" s="375">
        <v>0</v>
      </c>
      <c r="C13" s="375">
        <v>0</v>
      </c>
      <c r="D13" s="375">
        <f t="shared" si="0"/>
        <v>0</v>
      </c>
      <c r="E13" s="212"/>
      <c r="F13" s="212"/>
      <c r="H13" s="351"/>
      <c r="I13" s="351"/>
      <c r="J13" s="351"/>
      <c r="K13" s="351"/>
    </row>
    <row r="14" spans="1:21" s="303" customFormat="1" ht="21.9" customHeight="1" x14ac:dyDescent="0.25">
      <c r="A14" s="162" t="s">
        <v>12</v>
      </c>
      <c r="B14" s="375">
        <v>91425.22004</v>
      </c>
      <c r="C14" s="375">
        <v>0</v>
      </c>
      <c r="D14" s="375">
        <f t="shared" si="0"/>
        <v>91425.22004</v>
      </c>
      <c r="E14" s="212"/>
      <c r="F14" s="212"/>
      <c r="H14" s="351"/>
      <c r="I14" s="351"/>
      <c r="J14" s="351"/>
      <c r="K14" s="351"/>
    </row>
    <row r="15" spans="1:21" s="303" customFormat="1" ht="21.9" customHeight="1" x14ac:dyDescent="0.25">
      <c r="A15" s="162" t="s">
        <v>13</v>
      </c>
      <c r="B15" s="375">
        <v>682034.00193999999</v>
      </c>
      <c r="C15" s="375">
        <v>0</v>
      </c>
      <c r="D15" s="375">
        <f t="shared" si="0"/>
        <v>682034.00193999999</v>
      </c>
      <c r="E15" s="375"/>
      <c r="F15" s="212"/>
      <c r="H15" s="351"/>
      <c r="I15" s="351"/>
      <c r="J15" s="351"/>
      <c r="K15" s="351"/>
    </row>
    <row r="16" spans="1:21" s="303" customFormat="1" ht="21.9" customHeight="1" x14ac:dyDescent="0.25">
      <c r="A16" s="162" t="s">
        <v>14</v>
      </c>
      <c r="B16" s="375">
        <v>0</v>
      </c>
      <c r="C16" s="375">
        <v>0</v>
      </c>
      <c r="D16" s="375">
        <f t="shared" si="0"/>
        <v>0</v>
      </c>
      <c r="E16" s="375"/>
      <c r="F16" s="212"/>
      <c r="H16" s="351"/>
      <c r="I16" s="351"/>
      <c r="J16" s="351"/>
      <c r="K16" s="351"/>
    </row>
    <row r="17" spans="1:11" s="303" customFormat="1" ht="21.9" customHeight="1" x14ac:dyDescent="0.25">
      <c r="A17" s="162" t="s">
        <v>15</v>
      </c>
      <c r="B17" s="375">
        <v>0</v>
      </c>
      <c r="C17" s="375">
        <v>0</v>
      </c>
      <c r="D17" s="375">
        <f t="shared" si="0"/>
        <v>0</v>
      </c>
      <c r="E17" s="375"/>
      <c r="F17" s="212"/>
      <c r="H17" s="351"/>
      <c r="I17" s="351"/>
      <c r="J17" s="351"/>
      <c r="K17" s="351"/>
    </row>
    <row r="18" spans="1:11" s="303" customFormat="1" ht="21.9" customHeight="1" x14ac:dyDescent="0.25">
      <c r="A18" s="162" t="s">
        <v>16</v>
      </c>
      <c r="B18" s="375">
        <v>613008.13867999997</v>
      </c>
      <c r="C18" s="375">
        <v>-183902.44160399999</v>
      </c>
      <c r="D18" s="375">
        <f t="shared" si="0"/>
        <v>429105.69707599998</v>
      </c>
      <c r="E18" s="375"/>
      <c r="F18" s="212"/>
      <c r="H18" s="351"/>
      <c r="I18" s="351"/>
      <c r="J18" s="351"/>
      <c r="K18" s="351"/>
    </row>
    <row r="19" spans="1:11" s="303" customFormat="1" ht="21.9" customHeight="1" x14ac:dyDescent="0.25">
      <c r="A19" s="162" t="s">
        <v>17</v>
      </c>
      <c r="B19" s="375">
        <v>0</v>
      </c>
      <c r="C19" s="375">
        <v>0</v>
      </c>
      <c r="D19" s="375">
        <f t="shared" si="0"/>
        <v>0</v>
      </c>
      <c r="E19" s="375"/>
      <c r="F19" s="212"/>
      <c r="H19" s="351"/>
      <c r="I19" s="351"/>
      <c r="J19" s="351"/>
      <c r="K19" s="351"/>
    </row>
    <row r="20" spans="1:11" s="303" customFormat="1" ht="21.9" customHeight="1" x14ac:dyDescent="0.25">
      <c r="A20" s="162" t="s">
        <v>18</v>
      </c>
      <c r="B20" s="375">
        <v>576168.18307000003</v>
      </c>
      <c r="C20" s="375">
        <v>0</v>
      </c>
      <c r="D20" s="375">
        <f t="shared" si="0"/>
        <v>576168.18307000003</v>
      </c>
      <c r="E20" s="375"/>
      <c r="F20" s="212"/>
      <c r="H20" s="351"/>
      <c r="I20" s="351"/>
      <c r="J20" s="351"/>
      <c r="K20" s="351"/>
    </row>
    <row r="21" spans="1:11" s="303" customFormat="1" ht="21.9" customHeight="1" x14ac:dyDescent="0.25">
      <c r="A21" s="162" t="s">
        <v>19</v>
      </c>
      <c r="B21" s="375">
        <v>74276.312529999996</v>
      </c>
      <c r="C21" s="375">
        <v>0</v>
      </c>
      <c r="D21" s="375">
        <f t="shared" si="0"/>
        <v>74276.312529999996</v>
      </c>
      <c r="E21" s="375"/>
      <c r="F21" s="212"/>
      <c r="H21" s="351"/>
      <c r="I21" s="351"/>
      <c r="J21" s="351"/>
      <c r="K21" s="351"/>
    </row>
    <row r="22" spans="1:11" s="303" customFormat="1" ht="21.9" customHeight="1" x14ac:dyDescent="0.25">
      <c r="A22" s="162" t="s">
        <v>20</v>
      </c>
      <c r="B22" s="375">
        <v>0</v>
      </c>
      <c r="C22" s="375">
        <v>0</v>
      </c>
      <c r="D22" s="375">
        <f t="shared" si="0"/>
        <v>0</v>
      </c>
      <c r="E22" s="212"/>
      <c r="F22" s="212"/>
      <c r="H22" s="351"/>
      <c r="I22" s="351"/>
      <c r="J22" s="351"/>
      <c r="K22" s="351"/>
    </row>
    <row r="23" spans="1:11" s="303" customFormat="1" ht="21.9" customHeight="1" x14ac:dyDescent="0.25">
      <c r="A23" s="413" t="s">
        <v>21</v>
      </c>
      <c r="B23" s="300">
        <f t="shared" ref="B23:D23" si="1">SUM(B8:B22)</f>
        <v>2958256.9098999994</v>
      </c>
      <c r="C23" s="300">
        <f t="shared" si="1"/>
        <v>-183902.44160399999</v>
      </c>
      <c r="D23" s="300">
        <f t="shared" si="1"/>
        <v>2774354.4682959998</v>
      </c>
      <c r="E23" s="212"/>
      <c r="F23" s="212"/>
      <c r="H23" s="351"/>
      <c r="I23" s="351"/>
      <c r="J23" s="351"/>
      <c r="K23" s="351"/>
    </row>
    <row r="24" spans="1:11" x14ac:dyDescent="0.25">
      <c r="C24" s="301"/>
      <c r="D24" s="301"/>
    </row>
  </sheetData>
  <sheetProtection algorithmName="SHA-512" hashValue="R2cTtbXkL7az06y7fMTs9nsZ0OieAoHXLMV7umh2JcwUQ/2yD3XNASOQsL0zABhU4R1yehApB3AgxuEJOsaGQA==" saltValue="SaFtxqSWoLTM+j8ZOMaJIg==" spinCount="100000" sheet="1" objects="1" scenarios="1"/>
  <mergeCells count="2">
    <mergeCell ref="A4:D4"/>
    <mergeCell ref="A1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5" max="1048575" man="1"/>
  </colBreaks>
  <ignoredErrors>
    <ignoredError sqref="C7" numberStoredAsText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showZeros="0" zoomScaleNormal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RowHeight="13.2" x14ac:dyDescent="0.25"/>
  <cols>
    <col min="1" max="7" width="20.6640625" style="117" customWidth="1"/>
    <col min="8" max="8" width="7.33203125" style="117" customWidth="1"/>
    <col min="9" max="9" width="13.88671875" style="117" customWidth="1"/>
    <col min="10" max="10" width="14.5546875" style="117" customWidth="1"/>
    <col min="11" max="11" width="13.44140625" style="117" bestFit="1" customWidth="1"/>
    <col min="12" max="12" width="12.44140625" style="117" bestFit="1" customWidth="1"/>
    <col min="13" max="13" width="12.109375" style="117" bestFit="1" customWidth="1"/>
    <col min="14" max="14" width="11.44140625" style="117"/>
    <col min="15" max="15" width="15.44140625" style="117" customWidth="1"/>
    <col min="16" max="16" width="16.109375" style="117" bestFit="1" customWidth="1"/>
    <col min="17" max="17" width="13.88671875" style="117" customWidth="1"/>
    <col min="18" max="27" width="11.44140625" style="117"/>
    <col min="28" max="28" width="14.5546875" style="117" customWidth="1"/>
    <col min="29" max="256" width="11.44140625" style="117"/>
    <col min="257" max="257" width="17.5546875" style="117" customWidth="1"/>
    <col min="258" max="258" width="20.44140625" style="117" customWidth="1"/>
    <col min="259" max="259" width="15.5546875" style="117" customWidth="1"/>
    <col min="260" max="260" width="18.109375" style="117" customWidth="1"/>
    <col min="261" max="261" width="15.5546875" style="117" customWidth="1"/>
    <col min="262" max="262" width="15" style="117" customWidth="1"/>
    <col min="263" max="263" width="18.5546875" style="117" customWidth="1"/>
    <col min="264" max="264" width="16.44140625" style="117" customWidth="1"/>
    <col min="265" max="265" width="13.5546875" style="117" bestFit="1" customWidth="1"/>
    <col min="266" max="266" width="14.5546875" style="117" customWidth="1"/>
    <col min="267" max="267" width="13.5546875" style="117" customWidth="1"/>
    <col min="268" max="268" width="11.44140625" style="117"/>
    <col min="269" max="269" width="12.109375" style="117" bestFit="1" customWidth="1"/>
    <col min="270" max="272" width="11.44140625" style="117"/>
    <col min="273" max="273" width="13.88671875" style="117" customWidth="1"/>
    <col min="274" max="283" width="11.44140625" style="117"/>
    <col min="284" max="284" width="14.5546875" style="117" customWidth="1"/>
    <col min="285" max="512" width="11.44140625" style="117"/>
    <col min="513" max="513" width="17.5546875" style="117" customWidth="1"/>
    <col min="514" max="514" width="20.44140625" style="117" customWidth="1"/>
    <col min="515" max="515" width="15.5546875" style="117" customWidth="1"/>
    <col min="516" max="516" width="18.109375" style="117" customWidth="1"/>
    <col min="517" max="517" width="15.5546875" style="117" customWidth="1"/>
    <col min="518" max="518" width="15" style="117" customWidth="1"/>
    <col min="519" max="519" width="18.5546875" style="117" customWidth="1"/>
    <col min="520" max="520" width="16.44140625" style="117" customWidth="1"/>
    <col min="521" max="521" width="13.5546875" style="117" bestFit="1" customWidth="1"/>
    <col min="522" max="522" width="14.5546875" style="117" customWidth="1"/>
    <col min="523" max="523" width="13.5546875" style="117" customWidth="1"/>
    <col min="524" max="524" width="11.44140625" style="117"/>
    <col min="525" max="525" width="12.109375" style="117" bestFit="1" customWidth="1"/>
    <col min="526" max="528" width="11.44140625" style="117"/>
    <col min="529" max="529" width="13.88671875" style="117" customWidth="1"/>
    <col min="530" max="539" width="11.44140625" style="117"/>
    <col min="540" max="540" width="14.5546875" style="117" customWidth="1"/>
    <col min="541" max="768" width="11.44140625" style="117"/>
    <col min="769" max="769" width="17.5546875" style="117" customWidth="1"/>
    <col min="770" max="770" width="20.44140625" style="117" customWidth="1"/>
    <col min="771" max="771" width="15.5546875" style="117" customWidth="1"/>
    <col min="772" max="772" width="18.109375" style="117" customWidth="1"/>
    <col min="773" max="773" width="15.5546875" style="117" customWidth="1"/>
    <col min="774" max="774" width="15" style="117" customWidth="1"/>
    <col min="775" max="775" width="18.5546875" style="117" customWidth="1"/>
    <col min="776" max="776" width="16.44140625" style="117" customWidth="1"/>
    <col min="777" max="777" width="13.5546875" style="117" bestFit="1" customWidth="1"/>
    <col min="778" max="778" width="14.5546875" style="117" customWidth="1"/>
    <col min="779" max="779" width="13.5546875" style="117" customWidth="1"/>
    <col min="780" max="780" width="11.44140625" style="117"/>
    <col min="781" max="781" width="12.109375" style="117" bestFit="1" customWidth="1"/>
    <col min="782" max="784" width="11.44140625" style="117"/>
    <col min="785" max="785" width="13.88671875" style="117" customWidth="1"/>
    <col min="786" max="795" width="11.44140625" style="117"/>
    <col min="796" max="796" width="14.5546875" style="117" customWidth="1"/>
    <col min="797" max="1024" width="11.44140625" style="117"/>
    <col min="1025" max="1025" width="17.5546875" style="117" customWidth="1"/>
    <col min="1026" max="1026" width="20.44140625" style="117" customWidth="1"/>
    <col min="1027" max="1027" width="15.5546875" style="117" customWidth="1"/>
    <col min="1028" max="1028" width="18.109375" style="117" customWidth="1"/>
    <col min="1029" max="1029" width="15.5546875" style="117" customWidth="1"/>
    <col min="1030" max="1030" width="15" style="117" customWidth="1"/>
    <col min="1031" max="1031" width="18.5546875" style="117" customWidth="1"/>
    <col min="1032" max="1032" width="16.44140625" style="117" customWidth="1"/>
    <col min="1033" max="1033" width="13.5546875" style="117" bestFit="1" customWidth="1"/>
    <col min="1034" max="1034" width="14.5546875" style="117" customWidth="1"/>
    <col min="1035" max="1035" width="13.5546875" style="117" customWidth="1"/>
    <col min="1036" max="1036" width="11.44140625" style="117"/>
    <col min="1037" max="1037" width="12.109375" style="117" bestFit="1" customWidth="1"/>
    <col min="1038" max="1040" width="11.44140625" style="117"/>
    <col min="1041" max="1041" width="13.88671875" style="117" customWidth="1"/>
    <col min="1042" max="1051" width="11.44140625" style="117"/>
    <col min="1052" max="1052" width="14.5546875" style="117" customWidth="1"/>
    <col min="1053" max="1280" width="11.44140625" style="117"/>
    <col min="1281" max="1281" width="17.5546875" style="117" customWidth="1"/>
    <col min="1282" max="1282" width="20.44140625" style="117" customWidth="1"/>
    <col min="1283" max="1283" width="15.5546875" style="117" customWidth="1"/>
    <col min="1284" max="1284" width="18.109375" style="117" customWidth="1"/>
    <col min="1285" max="1285" width="15.5546875" style="117" customWidth="1"/>
    <col min="1286" max="1286" width="15" style="117" customWidth="1"/>
    <col min="1287" max="1287" width="18.5546875" style="117" customWidth="1"/>
    <col min="1288" max="1288" width="16.44140625" style="117" customWidth="1"/>
    <col min="1289" max="1289" width="13.5546875" style="117" bestFit="1" customWidth="1"/>
    <col min="1290" max="1290" width="14.5546875" style="117" customWidth="1"/>
    <col min="1291" max="1291" width="13.5546875" style="117" customWidth="1"/>
    <col min="1292" max="1292" width="11.44140625" style="117"/>
    <col min="1293" max="1293" width="12.109375" style="117" bestFit="1" customWidth="1"/>
    <col min="1294" max="1296" width="11.44140625" style="117"/>
    <col min="1297" max="1297" width="13.88671875" style="117" customWidth="1"/>
    <col min="1298" max="1307" width="11.44140625" style="117"/>
    <col min="1308" max="1308" width="14.5546875" style="117" customWidth="1"/>
    <col min="1309" max="1536" width="11.44140625" style="117"/>
    <col min="1537" max="1537" width="17.5546875" style="117" customWidth="1"/>
    <col min="1538" max="1538" width="20.44140625" style="117" customWidth="1"/>
    <col min="1539" max="1539" width="15.5546875" style="117" customWidth="1"/>
    <col min="1540" max="1540" width="18.109375" style="117" customWidth="1"/>
    <col min="1541" max="1541" width="15.5546875" style="117" customWidth="1"/>
    <col min="1542" max="1542" width="15" style="117" customWidth="1"/>
    <col min="1543" max="1543" width="18.5546875" style="117" customWidth="1"/>
    <col min="1544" max="1544" width="16.44140625" style="117" customWidth="1"/>
    <col min="1545" max="1545" width="13.5546875" style="117" bestFit="1" customWidth="1"/>
    <col min="1546" max="1546" width="14.5546875" style="117" customWidth="1"/>
    <col min="1547" max="1547" width="13.5546875" style="117" customWidth="1"/>
    <col min="1548" max="1548" width="11.44140625" style="117"/>
    <col min="1549" max="1549" width="12.109375" style="117" bestFit="1" customWidth="1"/>
    <col min="1550" max="1552" width="11.44140625" style="117"/>
    <col min="1553" max="1553" width="13.88671875" style="117" customWidth="1"/>
    <col min="1554" max="1563" width="11.44140625" style="117"/>
    <col min="1564" max="1564" width="14.5546875" style="117" customWidth="1"/>
    <col min="1565" max="1792" width="11.44140625" style="117"/>
    <col min="1793" max="1793" width="17.5546875" style="117" customWidth="1"/>
    <col min="1794" max="1794" width="20.44140625" style="117" customWidth="1"/>
    <col min="1795" max="1795" width="15.5546875" style="117" customWidth="1"/>
    <col min="1796" max="1796" width="18.109375" style="117" customWidth="1"/>
    <col min="1797" max="1797" width="15.5546875" style="117" customWidth="1"/>
    <col min="1798" max="1798" width="15" style="117" customWidth="1"/>
    <col min="1799" max="1799" width="18.5546875" style="117" customWidth="1"/>
    <col min="1800" max="1800" width="16.44140625" style="117" customWidth="1"/>
    <col min="1801" max="1801" width="13.5546875" style="117" bestFit="1" customWidth="1"/>
    <col min="1802" max="1802" width="14.5546875" style="117" customWidth="1"/>
    <col min="1803" max="1803" width="13.5546875" style="117" customWidth="1"/>
    <col min="1804" max="1804" width="11.44140625" style="117"/>
    <col min="1805" max="1805" width="12.109375" style="117" bestFit="1" customWidth="1"/>
    <col min="1806" max="1808" width="11.44140625" style="117"/>
    <col min="1809" max="1809" width="13.88671875" style="117" customWidth="1"/>
    <col min="1810" max="1819" width="11.44140625" style="117"/>
    <col min="1820" max="1820" width="14.5546875" style="117" customWidth="1"/>
    <col min="1821" max="2048" width="11.44140625" style="117"/>
    <col min="2049" max="2049" width="17.5546875" style="117" customWidth="1"/>
    <col min="2050" max="2050" width="20.44140625" style="117" customWidth="1"/>
    <col min="2051" max="2051" width="15.5546875" style="117" customWidth="1"/>
    <col min="2052" max="2052" width="18.109375" style="117" customWidth="1"/>
    <col min="2053" max="2053" width="15.5546875" style="117" customWidth="1"/>
    <col min="2054" max="2054" width="15" style="117" customWidth="1"/>
    <col min="2055" max="2055" width="18.5546875" style="117" customWidth="1"/>
    <col min="2056" max="2056" width="16.44140625" style="117" customWidth="1"/>
    <col min="2057" max="2057" width="13.5546875" style="117" bestFit="1" customWidth="1"/>
    <col min="2058" max="2058" width="14.5546875" style="117" customWidth="1"/>
    <col min="2059" max="2059" width="13.5546875" style="117" customWidth="1"/>
    <col min="2060" max="2060" width="11.44140625" style="117"/>
    <col min="2061" max="2061" width="12.109375" style="117" bestFit="1" customWidth="1"/>
    <col min="2062" max="2064" width="11.44140625" style="117"/>
    <col min="2065" max="2065" width="13.88671875" style="117" customWidth="1"/>
    <col min="2066" max="2075" width="11.44140625" style="117"/>
    <col min="2076" max="2076" width="14.5546875" style="117" customWidth="1"/>
    <col min="2077" max="2304" width="11.44140625" style="117"/>
    <col min="2305" max="2305" width="17.5546875" style="117" customWidth="1"/>
    <col min="2306" max="2306" width="20.44140625" style="117" customWidth="1"/>
    <col min="2307" max="2307" width="15.5546875" style="117" customWidth="1"/>
    <col min="2308" max="2308" width="18.109375" style="117" customWidth="1"/>
    <col min="2309" max="2309" width="15.5546875" style="117" customWidth="1"/>
    <col min="2310" max="2310" width="15" style="117" customWidth="1"/>
    <col min="2311" max="2311" width="18.5546875" style="117" customWidth="1"/>
    <col min="2312" max="2312" width="16.44140625" style="117" customWidth="1"/>
    <col min="2313" max="2313" width="13.5546875" style="117" bestFit="1" customWidth="1"/>
    <col min="2314" max="2314" width="14.5546875" style="117" customWidth="1"/>
    <col min="2315" max="2315" width="13.5546875" style="117" customWidth="1"/>
    <col min="2316" max="2316" width="11.44140625" style="117"/>
    <col min="2317" max="2317" width="12.109375" style="117" bestFit="1" customWidth="1"/>
    <col min="2318" max="2320" width="11.44140625" style="117"/>
    <col min="2321" max="2321" width="13.88671875" style="117" customWidth="1"/>
    <col min="2322" max="2331" width="11.44140625" style="117"/>
    <col min="2332" max="2332" width="14.5546875" style="117" customWidth="1"/>
    <col min="2333" max="2560" width="11.44140625" style="117"/>
    <col min="2561" max="2561" width="17.5546875" style="117" customWidth="1"/>
    <col min="2562" max="2562" width="20.44140625" style="117" customWidth="1"/>
    <col min="2563" max="2563" width="15.5546875" style="117" customWidth="1"/>
    <col min="2564" max="2564" width="18.109375" style="117" customWidth="1"/>
    <col min="2565" max="2565" width="15.5546875" style="117" customWidth="1"/>
    <col min="2566" max="2566" width="15" style="117" customWidth="1"/>
    <col min="2567" max="2567" width="18.5546875" style="117" customWidth="1"/>
    <col min="2568" max="2568" width="16.44140625" style="117" customWidth="1"/>
    <col min="2569" max="2569" width="13.5546875" style="117" bestFit="1" customWidth="1"/>
    <col min="2570" max="2570" width="14.5546875" style="117" customWidth="1"/>
    <col min="2571" max="2571" width="13.5546875" style="117" customWidth="1"/>
    <col min="2572" max="2572" width="11.44140625" style="117"/>
    <col min="2573" max="2573" width="12.109375" style="117" bestFit="1" customWidth="1"/>
    <col min="2574" max="2576" width="11.44140625" style="117"/>
    <col min="2577" max="2577" width="13.88671875" style="117" customWidth="1"/>
    <col min="2578" max="2587" width="11.44140625" style="117"/>
    <col min="2588" max="2588" width="14.5546875" style="117" customWidth="1"/>
    <col min="2589" max="2816" width="11.44140625" style="117"/>
    <col min="2817" max="2817" width="17.5546875" style="117" customWidth="1"/>
    <col min="2818" max="2818" width="20.44140625" style="117" customWidth="1"/>
    <col min="2819" max="2819" width="15.5546875" style="117" customWidth="1"/>
    <col min="2820" max="2820" width="18.109375" style="117" customWidth="1"/>
    <col min="2821" max="2821" width="15.5546875" style="117" customWidth="1"/>
    <col min="2822" max="2822" width="15" style="117" customWidth="1"/>
    <col min="2823" max="2823" width="18.5546875" style="117" customWidth="1"/>
    <col min="2824" max="2824" width="16.44140625" style="117" customWidth="1"/>
    <col min="2825" max="2825" width="13.5546875" style="117" bestFit="1" customWidth="1"/>
    <col min="2826" max="2826" width="14.5546875" style="117" customWidth="1"/>
    <col min="2827" max="2827" width="13.5546875" style="117" customWidth="1"/>
    <col min="2828" max="2828" width="11.44140625" style="117"/>
    <col min="2829" max="2829" width="12.109375" style="117" bestFit="1" customWidth="1"/>
    <col min="2830" max="2832" width="11.44140625" style="117"/>
    <col min="2833" max="2833" width="13.88671875" style="117" customWidth="1"/>
    <col min="2834" max="2843" width="11.44140625" style="117"/>
    <col min="2844" max="2844" width="14.5546875" style="117" customWidth="1"/>
    <col min="2845" max="3072" width="11.44140625" style="117"/>
    <col min="3073" max="3073" width="17.5546875" style="117" customWidth="1"/>
    <col min="3074" max="3074" width="20.44140625" style="117" customWidth="1"/>
    <col min="3075" max="3075" width="15.5546875" style="117" customWidth="1"/>
    <col min="3076" max="3076" width="18.109375" style="117" customWidth="1"/>
    <col min="3077" max="3077" width="15.5546875" style="117" customWidth="1"/>
    <col min="3078" max="3078" width="15" style="117" customWidth="1"/>
    <col min="3079" max="3079" width="18.5546875" style="117" customWidth="1"/>
    <col min="3080" max="3080" width="16.44140625" style="117" customWidth="1"/>
    <col min="3081" max="3081" width="13.5546875" style="117" bestFit="1" customWidth="1"/>
    <col min="3082" max="3082" width="14.5546875" style="117" customWidth="1"/>
    <col min="3083" max="3083" width="13.5546875" style="117" customWidth="1"/>
    <col min="3084" max="3084" width="11.44140625" style="117"/>
    <col min="3085" max="3085" width="12.109375" style="117" bestFit="1" customWidth="1"/>
    <col min="3086" max="3088" width="11.44140625" style="117"/>
    <col min="3089" max="3089" width="13.88671875" style="117" customWidth="1"/>
    <col min="3090" max="3099" width="11.44140625" style="117"/>
    <col min="3100" max="3100" width="14.5546875" style="117" customWidth="1"/>
    <col min="3101" max="3328" width="11.44140625" style="117"/>
    <col min="3329" max="3329" width="17.5546875" style="117" customWidth="1"/>
    <col min="3330" max="3330" width="20.44140625" style="117" customWidth="1"/>
    <col min="3331" max="3331" width="15.5546875" style="117" customWidth="1"/>
    <col min="3332" max="3332" width="18.109375" style="117" customWidth="1"/>
    <col min="3333" max="3333" width="15.5546875" style="117" customWidth="1"/>
    <col min="3334" max="3334" width="15" style="117" customWidth="1"/>
    <col min="3335" max="3335" width="18.5546875" style="117" customWidth="1"/>
    <col min="3336" max="3336" width="16.44140625" style="117" customWidth="1"/>
    <col min="3337" max="3337" width="13.5546875" style="117" bestFit="1" customWidth="1"/>
    <col min="3338" max="3338" width="14.5546875" style="117" customWidth="1"/>
    <col min="3339" max="3339" width="13.5546875" style="117" customWidth="1"/>
    <col min="3340" max="3340" width="11.44140625" style="117"/>
    <col min="3341" max="3341" width="12.109375" style="117" bestFit="1" customWidth="1"/>
    <col min="3342" max="3344" width="11.44140625" style="117"/>
    <col min="3345" max="3345" width="13.88671875" style="117" customWidth="1"/>
    <col min="3346" max="3355" width="11.44140625" style="117"/>
    <col min="3356" max="3356" width="14.5546875" style="117" customWidth="1"/>
    <col min="3357" max="3584" width="11.44140625" style="117"/>
    <col min="3585" max="3585" width="17.5546875" style="117" customWidth="1"/>
    <col min="3586" max="3586" width="20.44140625" style="117" customWidth="1"/>
    <col min="3587" max="3587" width="15.5546875" style="117" customWidth="1"/>
    <col min="3588" max="3588" width="18.109375" style="117" customWidth="1"/>
    <col min="3589" max="3589" width="15.5546875" style="117" customWidth="1"/>
    <col min="3590" max="3590" width="15" style="117" customWidth="1"/>
    <col min="3591" max="3591" width="18.5546875" style="117" customWidth="1"/>
    <col min="3592" max="3592" width="16.44140625" style="117" customWidth="1"/>
    <col min="3593" max="3593" width="13.5546875" style="117" bestFit="1" customWidth="1"/>
    <col min="3594" max="3594" width="14.5546875" style="117" customWidth="1"/>
    <col min="3595" max="3595" width="13.5546875" style="117" customWidth="1"/>
    <col min="3596" max="3596" width="11.44140625" style="117"/>
    <col min="3597" max="3597" width="12.109375" style="117" bestFit="1" customWidth="1"/>
    <col min="3598" max="3600" width="11.44140625" style="117"/>
    <col min="3601" max="3601" width="13.88671875" style="117" customWidth="1"/>
    <col min="3602" max="3611" width="11.44140625" style="117"/>
    <col min="3612" max="3612" width="14.5546875" style="117" customWidth="1"/>
    <col min="3613" max="3840" width="11.44140625" style="117"/>
    <col min="3841" max="3841" width="17.5546875" style="117" customWidth="1"/>
    <col min="3842" max="3842" width="20.44140625" style="117" customWidth="1"/>
    <col min="3843" max="3843" width="15.5546875" style="117" customWidth="1"/>
    <col min="3844" max="3844" width="18.109375" style="117" customWidth="1"/>
    <col min="3845" max="3845" width="15.5546875" style="117" customWidth="1"/>
    <col min="3846" max="3846" width="15" style="117" customWidth="1"/>
    <col min="3847" max="3847" width="18.5546875" style="117" customWidth="1"/>
    <col min="3848" max="3848" width="16.44140625" style="117" customWidth="1"/>
    <col min="3849" max="3849" width="13.5546875" style="117" bestFit="1" customWidth="1"/>
    <col min="3850" max="3850" width="14.5546875" style="117" customWidth="1"/>
    <col min="3851" max="3851" width="13.5546875" style="117" customWidth="1"/>
    <col min="3852" max="3852" width="11.44140625" style="117"/>
    <col min="3853" max="3853" width="12.109375" style="117" bestFit="1" customWidth="1"/>
    <col min="3854" max="3856" width="11.44140625" style="117"/>
    <col min="3857" max="3857" width="13.88671875" style="117" customWidth="1"/>
    <col min="3858" max="3867" width="11.44140625" style="117"/>
    <col min="3868" max="3868" width="14.5546875" style="117" customWidth="1"/>
    <col min="3869" max="4096" width="11.44140625" style="117"/>
    <col min="4097" max="4097" width="17.5546875" style="117" customWidth="1"/>
    <col min="4098" max="4098" width="20.44140625" style="117" customWidth="1"/>
    <col min="4099" max="4099" width="15.5546875" style="117" customWidth="1"/>
    <col min="4100" max="4100" width="18.109375" style="117" customWidth="1"/>
    <col min="4101" max="4101" width="15.5546875" style="117" customWidth="1"/>
    <col min="4102" max="4102" width="15" style="117" customWidth="1"/>
    <col min="4103" max="4103" width="18.5546875" style="117" customWidth="1"/>
    <col min="4104" max="4104" width="16.44140625" style="117" customWidth="1"/>
    <col min="4105" max="4105" width="13.5546875" style="117" bestFit="1" customWidth="1"/>
    <col min="4106" max="4106" width="14.5546875" style="117" customWidth="1"/>
    <col min="4107" max="4107" width="13.5546875" style="117" customWidth="1"/>
    <col min="4108" max="4108" width="11.44140625" style="117"/>
    <col min="4109" max="4109" width="12.109375" style="117" bestFit="1" customWidth="1"/>
    <col min="4110" max="4112" width="11.44140625" style="117"/>
    <col min="4113" max="4113" width="13.88671875" style="117" customWidth="1"/>
    <col min="4114" max="4123" width="11.44140625" style="117"/>
    <col min="4124" max="4124" width="14.5546875" style="117" customWidth="1"/>
    <col min="4125" max="4352" width="11.44140625" style="117"/>
    <col min="4353" max="4353" width="17.5546875" style="117" customWidth="1"/>
    <col min="4354" max="4354" width="20.44140625" style="117" customWidth="1"/>
    <col min="4355" max="4355" width="15.5546875" style="117" customWidth="1"/>
    <col min="4356" max="4356" width="18.109375" style="117" customWidth="1"/>
    <col min="4357" max="4357" width="15.5546875" style="117" customWidth="1"/>
    <col min="4358" max="4358" width="15" style="117" customWidth="1"/>
    <col min="4359" max="4359" width="18.5546875" style="117" customWidth="1"/>
    <col min="4360" max="4360" width="16.44140625" style="117" customWidth="1"/>
    <col min="4361" max="4361" width="13.5546875" style="117" bestFit="1" customWidth="1"/>
    <col min="4362" max="4362" width="14.5546875" style="117" customWidth="1"/>
    <col min="4363" max="4363" width="13.5546875" style="117" customWidth="1"/>
    <col min="4364" max="4364" width="11.44140625" style="117"/>
    <col min="4365" max="4365" width="12.109375" style="117" bestFit="1" customWidth="1"/>
    <col min="4366" max="4368" width="11.44140625" style="117"/>
    <col min="4369" max="4369" width="13.88671875" style="117" customWidth="1"/>
    <col min="4370" max="4379" width="11.44140625" style="117"/>
    <col min="4380" max="4380" width="14.5546875" style="117" customWidth="1"/>
    <col min="4381" max="4608" width="11.44140625" style="117"/>
    <col min="4609" max="4609" width="17.5546875" style="117" customWidth="1"/>
    <col min="4610" max="4610" width="20.44140625" style="117" customWidth="1"/>
    <col min="4611" max="4611" width="15.5546875" style="117" customWidth="1"/>
    <col min="4612" max="4612" width="18.109375" style="117" customWidth="1"/>
    <col min="4613" max="4613" width="15.5546875" style="117" customWidth="1"/>
    <col min="4614" max="4614" width="15" style="117" customWidth="1"/>
    <col min="4615" max="4615" width="18.5546875" style="117" customWidth="1"/>
    <col min="4616" max="4616" width="16.44140625" style="117" customWidth="1"/>
    <col min="4617" max="4617" width="13.5546875" style="117" bestFit="1" customWidth="1"/>
    <col min="4618" max="4618" width="14.5546875" style="117" customWidth="1"/>
    <col min="4619" max="4619" width="13.5546875" style="117" customWidth="1"/>
    <col min="4620" max="4620" width="11.44140625" style="117"/>
    <col min="4621" max="4621" width="12.109375" style="117" bestFit="1" customWidth="1"/>
    <col min="4622" max="4624" width="11.44140625" style="117"/>
    <col min="4625" max="4625" width="13.88671875" style="117" customWidth="1"/>
    <col min="4626" max="4635" width="11.44140625" style="117"/>
    <col min="4636" max="4636" width="14.5546875" style="117" customWidth="1"/>
    <col min="4637" max="4864" width="11.44140625" style="117"/>
    <col min="4865" max="4865" width="17.5546875" style="117" customWidth="1"/>
    <col min="4866" max="4866" width="20.44140625" style="117" customWidth="1"/>
    <col min="4867" max="4867" width="15.5546875" style="117" customWidth="1"/>
    <col min="4868" max="4868" width="18.109375" style="117" customWidth="1"/>
    <col min="4869" max="4869" width="15.5546875" style="117" customWidth="1"/>
    <col min="4870" max="4870" width="15" style="117" customWidth="1"/>
    <col min="4871" max="4871" width="18.5546875" style="117" customWidth="1"/>
    <col min="4872" max="4872" width="16.44140625" style="117" customWidth="1"/>
    <col min="4873" max="4873" width="13.5546875" style="117" bestFit="1" customWidth="1"/>
    <col min="4874" max="4874" width="14.5546875" style="117" customWidth="1"/>
    <col min="4875" max="4875" width="13.5546875" style="117" customWidth="1"/>
    <col min="4876" max="4876" width="11.44140625" style="117"/>
    <col min="4877" max="4877" width="12.109375" style="117" bestFit="1" customWidth="1"/>
    <col min="4878" max="4880" width="11.44140625" style="117"/>
    <col min="4881" max="4881" width="13.88671875" style="117" customWidth="1"/>
    <col min="4882" max="4891" width="11.44140625" style="117"/>
    <col min="4892" max="4892" width="14.5546875" style="117" customWidth="1"/>
    <col min="4893" max="5120" width="11.44140625" style="117"/>
    <col min="5121" max="5121" width="17.5546875" style="117" customWidth="1"/>
    <col min="5122" max="5122" width="20.44140625" style="117" customWidth="1"/>
    <col min="5123" max="5123" width="15.5546875" style="117" customWidth="1"/>
    <col min="5124" max="5124" width="18.109375" style="117" customWidth="1"/>
    <col min="5125" max="5125" width="15.5546875" style="117" customWidth="1"/>
    <col min="5126" max="5126" width="15" style="117" customWidth="1"/>
    <col min="5127" max="5127" width="18.5546875" style="117" customWidth="1"/>
    <col min="5128" max="5128" width="16.44140625" style="117" customWidth="1"/>
    <col min="5129" max="5129" width="13.5546875" style="117" bestFit="1" customWidth="1"/>
    <col min="5130" max="5130" width="14.5546875" style="117" customWidth="1"/>
    <col min="5131" max="5131" width="13.5546875" style="117" customWidth="1"/>
    <col min="5132" max="5132" width="11.44140625" style="117"/>
    <col min="5133" max="5133" width="12.109375" style="117" bestFit="1" customWidth="1"/>
    <col min="5134" max="5136" width="11.44140625" style="117"/>
    <col min="5137" max="5137" width="13.88671875" style="117" customWidth="1"/>
    <col min="5138" max="5147" width="11.44140625" style="117"/>
    <col min="5148" max="5148" width="14.5546875" style="117" customWidth="1"/>
    <col min="5149" max="5376" width="11.44140625" style="117"/>
    <col min="5377" max="5377" width="17.5546875" style="117" customWidth="1"/>
    <col min="5378" max="5378" width="20.44140625" style="117" customWidth="1"/>
    <col min="5379" max="5379" width="15.5546875" style="117" customWidth="1"/>
    <col min="5380" max="5380" width="18.109375" style="117" customWidth="1"/>
    <col min="5381" max="5381" width="15.5546875" style="117" customWidth="1"/>
    <col min="5382" max="5382" width="15" style="117" customWidth="1"/>
    <col min="5383" max="5383" width="18.5546875" style="117" customWidth="1"/>
    <col min="5384" max="5384" width="16.44140625" style="117" customWidth="1"/>
    <col min="5385" max="5385" width="13.5546875" style="117" bestFit="1" customWidth="1"/>
    <col min="5386" max="5386" width="14.5546875" style="117" customWidth="1"/>
    <col min="5387" max="5387" width="13.5546875" style="117" customWidth="1"/>
    <col min="5388" max="5388" width="11.44140625" style="117"/>
    <col min="5389" max="5389" width="12.109375" style="117" bestFit="1" customWidth="1"/>
    <col min="5390" max="5392" width="11.44140625" style="117"/>
    <col min="5393" max="5393" width="13.88671875" style="117" customWidth="1"/>
    <col min="5394" max="5403" width="11.44140625" style="117"/>
    <col min="5404" max="5404" width="14.5546875" style="117" customWidth="1"/>
    <col min="5405" max="5632" width="11.44140625" style="117"/>
    <col min="5633" max="5633" width="17.5546875" style="117" customWidth="1"/>
    <col min="5634" max="5634" width="20.44140625" style="117" customWidth="1"/>
    <col min="5635" max="5635" width="15.5546875" style="117" customWidth="1"/>
    <col min="5636" max="5636" width="18.109375" style="117" customWidth="1"/>
    <col min="5637" max="5637" width="15.5546875" style="117" customWidth="1"/>
    <col min="5638" max="5638" width="15" style="117" customWidth="1"/>
    <col min="5639" max="5639" width="18.5546875" style="117" customWidth="1"/>
    <col min="5640" max="5640" width="16.44140625" style="117" customWidth="1"/>
    <col min="5641" max="5641" width="13.5546875" style="117" bestFit="1" customWidth="1"/>
    <col min="5642" max="5642" width="14.5546875" style="117" customWidth="1"/>
    <col min="5643" max="5643" width="13.5546875" style="117" customWidth="1"/>
    <col min="5644" max="5644" width="11.44140625" style="117"/>
    <col min="5645" max="5645" width="12.109375" style="117" bestFit="1" customWidth="1"/>
    <col min="5646" max="5648" width="11.44140625" style="117"/>
    <col min="5649" max="5649" width="13.88671875" style="117" customWidth="1"/>
    <col min="5650" max="5659" width="11.44140625" style="117"/>
    <col min="5660" max="5660" width="14.5546875" style="117" customWidth="1"/>
    <col min="5661" max="5888" width="11.44140625" style="117"/>
    <col min="5889" max="5889" width="17.5546875" style="117" customWidth="1"/>
    <col min="5890" max="5890" width="20.44140625" style="117" customWidth="1"/>
    <col min="5891" max="5891" width="15.5546875" style="117" customWidth="1"/>
    <col min="5892" max="5892" width="18.109375" style="117" customWidth="1"/>
    <col min="5893" max="5893" width="15.5546875" style="117" customWidth="1"/>
    <col min="5894" max="5894" width="15" style="117" customWidth="1"/>
    <col min="5895" max="5895" width="18.5546875" style="117" customWidth="1"/>
    <col min="5896" max="5896" width="16.44140625" style="117" customWidth="1"/>
    <col min="5897" max="5897" width="13.5546875" style="117" bestFit="1" customWidth="1"/>
    <col min="5898" max="5898" width="14.5546875" style="117" customWidth="1"/>
    <col min="5899" max="5899" width="13.5546875" style="117" customWidth="1"/>
    <col min="5900" max="5900" width="11.44140625" style="117"/>
    <col min="5901" max="5901" width="12.109375" style="117" bestFit="1" customWidth="1"/>
    <col min="5902" max="5904" width="11.44140625" style="117"/>
    <col min="5905" max="5905" width="13.88671875" style="117" customWidth="1"/>
    <col min="5906" max="5915" width="11.44140625" style="117"/>
    <col min="5916" max="5916" width="14.5546875" style="117" customWidth="1"/>
    <col min="5917" max="6144" width="11.44140625" style="117"/>
    <col min="6145" max="6145" width="17.5546875" style="117" customWidth="1"/>
    <col min="6146" max="6146" width="20.44140625" style="117" customWidth="1"/>
    <col min="6147" max="6147" width="15.5546875" style="117" customWidth="1"/>
    <col min="6148" max="6148" width="18.109375" style="117" customWidth="1"/>
    <col min="6149" max="6149" width="15.5546875" style="117" customWidth="1"/>
    <col min="6150" max="6150" width="15" style="117" customWidth="1"/>
    <col min="6151" max="6151" width="18.5546875" style="117" customWidth="1"/>
    <col min="6152" max="6152" width="16.44140625" style="117" customWidth="1"/>
    <col min="6153" max="6153" width="13.5546875" style="117" bestFit="1" customWidth="1"/>
    <col min="6154" max="6154" width="14.5546875" style="117" customWidth="1"/>
    <col min="6155" max="6155" width="13.5546875" style="117" customWidth="1"/>
    <col min="6156" max="6156" width="11.44140625" style="117"/>
    <col min="6157" max="6157" width="12.109375" style="117" bestFit="1" customWidth="1"/>
    <col min="6158" max="6160" width="11.44140625" style="117"/>
    <col min="6161" max="6161" width="13.88671875" style="117" customWidth="1"/>
    <col min="6162" max="6171" width="11.44140625" style="117"/>
    <col min="6172" max="6172" width="14.5546875" style="117" customWidth="1"/>
    <col min="6173" max="6400" width="11.44140625" style="117"/>
    <col min="6401" max="6401" width="17.5546875" style="117" customWidth="1"/>
    <col min="6402" max="6402" width="20.44140625" style="117" customWidth="1"/>
    <col min="6403" max="6403" width="15.5546875" style="117" customWidth="1"/>
    <col min="6404" max="6404" width="18.109375" style="117" customWidth="1"/>
    <col min="6405" max="6405" width="15.5546875" style="117" customWidth="1"/>
    <col min="6406" max="6406" width="15" style="117" customWidth="1"/>
    <col min="6407" max="6407" width="18.5546875" style="117" customWidth="1"/>
    <col min="6408" max="6408" width="16.44140625" style="117" customWidth="1"/>
    <col min="6409" max="6409" width="13.5546875" style="117" bestFit="1" customWidth="1"/>
    <col min="6410" max="6410" width="14.5546875" style="117" customWidth="1"/>
    <col min="6411" max="6411" width="13.5546875" style="117" customWidth="1"/>
    <col min="6412" max="6412" width="11.44140625" style="117"/>
    <col min="6413" max="6413" width="12.109375" style="117" bestFit="1" customWidth="1"/>
    <col min="6414" max="6416" width="11.44140625" style="117"/>
    <col min="6417" max="6417" width="13.88671875" style="117" customWidth="1"/>
    <col min="6418" max="6427" width="11.44140625" style="117"/>
    <col min="6428" max="6428" width="14.5546875" style="117" customWidth="1"/>
    <col min="6429" max="6656" width="11.44140625" style="117"/>
    <col min="6657" max="6657" width="17.5546875" style="117" customWidth="1"/>
    <col min="6658" max="6658" width="20.44140625" style="117" customWidth="1"/>
    <col min="6659" max="6659" width="15.5546875" style="117" customWidth="1"/>
    <col min="6660" max="6660" width="18.109375" style="117" customWidth="1"/>
    <col min="6661" max="6661" width="15.5546875" style="117" customWidth="1"/>
    <col min="6662" max="6662" width="15" style="117" customWidth="1"/>
    <col min="6663" max="6663" width="18.5546875" style="117" customWidth="1"/>
    <col min="6664" max="6664" width="16.44140625" style="117" customWidth="1"/>
    <col min="6665" max="6665" width="13.5546875" style="117" bestFit="1" customWidth="1"/>
    <col min="6666" max="6666" width="14.5546875" style="117" customWidth="1"/>
    <col min="6667" max="6667" width="13.5546875" style="117" customWidth="1"/>
    <col min="6668" max="6668" width="11.44140625" style="117"/>
    <col min="6669" max="6669" width="12.109375" style="117" bestFit="1" customWidth="1"/>
    <col min="6670" max="6672" width="11.44140625" style="117"/>
    <col min="6673" max="6673" width="13.88671875" style="117" customWidth="1"/>
    <col min="6674" max="6683" width="11.44140625" style="117"/>
    <col min="6684" max="6684" width="14.5546875" style="117" customWidth="1"/>
    <col min="6685" max="6912" width="11.44140625" style="117"/>
    <col min="6913" max="6913" width="17.5546875" style="117" customWidth="1"/>
    <col min="6914" max="6914" width="20.44140625" style="117" customWidth="1"/>
    <col min="6915" max="6915" width="15.5546875" style="117" customWidth="1"/>
    <col min="6916" max="6916" width="18.109375" style="117" customWidth="1"/>
    <col min="6917" max="6917" width="15.5546875" style="117" customWidth="1"/>
    <col min="6918" max="6918" width="15" style="117" customWidth="1"/>
    <col min="6919" max="6919" width="18.5546875" style="117" customWidth="1"/>
    <col min="6920" max="6920" width="16.44140625" style="117" customWidth="1"/>
    <col min="6921" max="6921" width="13.5546875" style="117" bestFit="1" customWidth="1"/>
    <col min="6922" max="6922" width="14.5546875" style="117" customWidth="1"/>
    <col min="6923" max="6923" width="13.5546875" style="117" customWidth="1"/>
    <col min="6924" max="6924" width="11.44140625" style="117"/>
    <col min="6925" max="6925" width="12.109375" style="117" bestFit="1" customWidth="1"/>
    <col min="6926" max="6928" width="11.44140625" style="117"/>
    <col min="6929" max="6929" width="13.88671875" style="117" customWidth="1"/>
    <col min="6930" max="6939" width="11.44140625" style="117"/>
    <col min="6940" max="6940" width="14.5546875" style="117" customWidth="1"/>
    <col min="6941" max="7168" width="11.44140625" style="117"/>
    <col min="7169" max="7169" width="17.5546875" style="117" customWidth="1"/>
    <col min="7170" max="7170" width="20.44140625" style="117" customWidth="1"/>
    <col min="7171" max="7171" width="15.5546875" style="117" customWidth="1"/>
    <col min="7172" max="7172" width="18.109375" style="117" customWidth="1"/>
    <col min="7173" max="7173" width="15.5546875" style="117" customWidth="1"/>
    <col min="7174" max="7174" width="15" style="117" customWidth="1"/>
    <col min="7175" max="7175" width="18.5546875" style="117" customWidth="1"/>
    <col min="7176" max="7176" width="16.44140625" style="117" customWidth="1"/>
    <col min="7177" max="7177" width="13.5546875" style="117" bestFit="1" customWidth="1"/>
    <col min="7178" max="7178" width="14.5546875" style="117" customWidth="1"/>
    <col min="7179" max="7179" width="13.5546875" style="117" customWidth="1"/>
    <col min="7180" max="7180" width="11.44140625" style="117"/>
    <col min="7181" max="7181" width="12.109375" style="117" bestFit="1" customWidth="1"/>
    <col min="7182" max="7184" width="11.44140625" style="117"/>
    <col min="7185" max="7185" width="13.88671875" style="117" customWidth="1"/>
    <col min="7186" max="7195" width="11.44140625" style="117"/>
    <col min="7196" max="7196" width="14.5546875" style="117" customWidth="1"/>
    <col min="7197" max="7424" width="11.44140625" style="117"/>
    <col min="7425" max="7425" width="17.5546875" style="117" customWidth="1"/>
    <col min="7426" max="7426" width="20.44140625" style="117" customWidth="1"/>
    <col min="7427" max="7427" width="15.5546875" style="117" customWidth="1"/>
    <col min="7428" max="7428" width="18.109375" style="117" customWidth="1"/>
    <col min="7429" max="7429" width="15.5546875" style="117" customWidth="1"/>
    <col min="7430" max="7430" width="15" style="117" customWidth="1"/>
    <col min="7431" max="7431" width="18.5546875" style="117" customWidth="1"/>
    <col min="7432" max="7432" width="16.44140625" style="117" customWidth="1"/>
    <col min="7433" max="7433" width="13.5546875" style="117" bestFit="1" customWidth="1"/>
    <col min="7434" max="7434" width="14.5546875" style="117" customWidth="1"/>
    <col min="7435" max="7435" width="13.5546875" style="117" customWidth="1"/>
    <col min="7436" max="7436" width="11.44140625" style="117"/>
    <col min="7437" max="7437" width="12.109375" style="117" bestFit="1" customWidth="1"/>
    <col min="7438" max="7440" width="11.44140625" style="117"/>
    <col min="7441" max="7441" width="13.88671875" style="117" customWidth="1"/>
    <col min="7442" max="7451" width="11.44140625" style="117"/>
    <col min="7452" max="7452" width="14.5546875" style="117" customWidth="1"/>
    <col min="7453" max="7680" width="11.44140625" style="117"/>
    <col min="7681" max="7681" width="17.5546875" style="117" customWidth="1"/>
    <col min="7682" max="7682" width="20.44140625" style="117" customWidth="1"/>
    <col min="7683" max="7683" width="15.5546875" style="117" customWidth="1"/>
    <col min="7684" max="7684" width="18.109375" style="117" customWidth="1"/>
    <col min="7685" max="7685" width="15.5546875" style="117" customWidth="1"/>
    <col min="7686" max="7686" width="15" style="117" customWidth="1"/>
    <col min="7687" max="7687" width="18.5546875" style="117" customWidth="1"/>
    <col min="7688" max="7688" width="16.44140625" style="117" customWidth="1"/>
    <col min="7689" max="7689" width="13.5546875" style="117" bestFit="1" customWidth="1"/>
    <col min="7690" max="7690" width="14.5546875" style="117" customWidth="1"/>
    <col min="7691" max="7691" width="13.5546875" style="117" customWidth="1"/>
    <col min="7692" max="7692" width="11.44140625" style="117"/>
    <col min="7693" max="7693" width="12.109375" style="117" bestFit="1" customWidth="1"/>
    <col min="7694" max="7696" width="11.44140625" style="117"/>
    <col min="7697" max="7697" width="13.88671875" style="117" customWidth="1"/>
    <col min="7698" max="7707" width="11.44140625" style="117"/>
    <col min="7708" max="7708" width="14.5546875" style="117" customWidth="1"/>
    <col min="7709" max="7936" width="11.44140625" style="117"/>
    <col min="7937" max="7937" width="17.5546875" style="117" customWidth="1"/>
    <col min="7938" max="7938" width="20.44140625" style="117" customWidth="1"/>
    <col min="7939" max="7939" width="15.5546875" style="117" customWidth="1"/>
    <col min="7940" max="7940" width="18.109375" style="117" customWidth="1"/>
    <col min="7941" max="7941" width="15.5546875" style="117" customWidth="1"/>
    <col min="7942" max="7942" width="15" style="117" customWidth="1"/>
    <col min="7943" max="7943" width="18.5546875" style="117" customWidth="1"/>
    <col min="7944" max="7944" width="16.44140625" style="117" customWidth="1"/>
    <col min="7945" max="7945" width="13.5546875" style="117" bestFit="1" customWidth="1"/>
    <col min="7946" max="7946" width="14.5546875" style="117" customWidth="1"/>
    <col min="7947" max="7947" width="13.5546875" style="117" customWidth="1"/>
    <col min="7948" max="7948" width="11.44140625" style="117"/>
    <col min="7949" max="7949" width="12.109375" style="117" bestFit="1" customWidth="1"/>
    <col min="7950" max="7952" width="11.44140625" style="117"/>
    <col min="7953" max="7953" width="13.88671875" style="117" customWidth="1"/>
    <col min="7954" max="7963" width="11.44140625" style="117"/>
    <col min="7964" max="7964" width="14.5546875" style="117" customWidth="1"/>
    <col min="7965" max="8192" width="11.44140625" style="117"/>
    <col min="8193" max="8193" width="17.5546875" style="117" customWidth="1"/>
    <col min="8194" max="8194" width="20.44140625" style="117" customWidth="1"/>
    <col min="8195" max="8195" width="15.5546875" style="117" customWidth="1"/>
    <col min="8196" max="8196" width="18.109375" style="117" customWidth="1"/>
    <col min="8197" max="8197" width="15.5546875" style="117" customWidth="1"/>
    <col min="8198" max="8198" width="15" style="117" customWidth="1"/>
    <col min="8199" max="8199" width="18.5546875" style="117" customWidth="1"/>
    <col min="8200" max="8200" width="16.44140625" style="117" customWidth="1"/>
    <col min="8201" max="8201" width="13.5546875" style="117" bestFit="1" customWidth="1"/>
    <col min="8202" max="8202" width="14.5546875" style="117" customWidth="1"/>
    <col min="8203" max="8203" width="13.5546875" style="117" customWidth="1"/>
    <col min="8204" max="8204" width="11.44140625" style="117"/>
    <col min="8205" max="8205" width="12.109375" style="117" bestFit="1" customWidth="1"/>
    <col min="8206" max="8208" width="11.44140625" style="117"/>
    <col min="8209" max="8209" width="13.88671875" style="117" customWidth="1"/>
    <col min="8210" max="8219" width="11.44140625" style="117"/>
    <col min="8220" max="8220" width="14.5546875" style="117" customWidth="1"/>
    <col min="8221" max="8448" width="11.44140625" style="117"/>
    <col min="8449" max="8449" width="17.5546875" style="117" customWidth="1"/>
    <col min="8450" max="8450" width="20.44140625" style="117" customWidth="1"/>
    <col min="8451" max="8451" width="15.5546875" style="117" customWidth="1"/>
    <col min="8452" max="8452" width="18.109375" style="117" customWidth="1"/>
    <col min="8453" max="8453" width="15.5546875" style="117" customWidth="1"/>
    <col min="8454" max="8454" width="15" style="117" customWidth="1"/>
    <col min="8455" max="8455" width="18.5546875" style="117" customWidth="1"/>
    <col min="8456" max="8456" width="16.44140625" style="117" customWidth="1"/>
    <col min="8457" max="8457" width="13.5546875" style="117" bestFit="1" customWidth="1"/>
    <col min="8458" max="8458" width="14.5546875" style="117" customWidth="1"/>
    <col min="8459" max="8459" width="13.5546875" style="117" customWidth="1"/>
    <col min="8460" max="8460" width="11.44140625" style="117"/>
    <col min="8461" max="8461" width="12.109375" style="117" bestFit="1" customWidth="1"/>
    <col min="8462" max="8464" width="11.44140625" style="117"/>
    <col min="8465" max="8465" width="13.88671875" style="117" customWidth="1"/>
    <col min="8466" max="8475" width="11.44140625" style="117"/>
    <col min="8476" max="8476" width="14.5546875" style="117" customWidth="1"/>
    <col min="8477" max="8704" width="11.44140625" style="117"/>
    <col min="8705" max="8705" width="17.5546875" style="117" customWidth="1"/>
    <col min="8706" max="8706" width="20.44140625" style="117" customWidth="1"/>
    <col min="8707" max="8707" width="15.5546875" style="117" customWidth="1"/>
    <col min="8708" max="8708" width="18.109375" style="117" customWidth="1"/>
    <col min="8709" max="8709" width="15.5546875" style="117" customWidth="1"/>
    <col min="8710" max="8710" width="15" style="117" customWidth="1"/>
    <col min="8711" max="8711" width="18.5546875" style="117" customWidth="1"/>
    <col min="8712" max="8712" width="16.44140625" style="117" customWidth="1"/>
    <col min="8713" max="8713" width="13.5546875" style="117" bestFit="1" customWidth="1"/>
    <col min="8714" max="8714" width="14.5546875" style="117" customWidth="1"/>
    <col min="8715" max="8715" width="13.5546875" style="117" customWidth="1"/>
    <col min="8716" max="8716" width="11.44140625" style="117"/>
    <col min="8717" max="8717" width="12.109375" style="117" bestFit="1" customWidth="1"/>
    <col min="8718" max="8720" width="11.44140625" style="117"/>
    <col min="8721" max="8721" width="13.88671875" style="117" customWidth="1"/>
    <col min="8722" max="8731" width="11.44140625" style="117"/>
    <col min="8732" max="8732" width="14.5546875" style="117" customWidth="1"/>
    <col min="8733" max="8960" width="11.44140625" style="117"/>
    <col min="8961" max="8961" width="17.5546875" style="117" customWidth="1"/>
    <col min="8962" max="8962" width="20.44140625" style="117" customWidth="1"/>
    <col min="8963" max="8963" width="15.5546875" style="117" customWidth="1"/>
    <col min="8964" max="8964" width="18.109375" style="117" customWidth="1"/>
    <col min="8965" max="8965" width="15.5546875" style="117" customWidth="1"/>
    <col min="8966" max="8966" width="15" style="117" customWidth="1"/>
    <col min="8967" max="8967" width="18.5546875" style="117" customWidth="1"/>
    <col min="8968" max="8968" width="16.44140625" style="117" customWidth="1"/>
    <col min="8969" max="8969" width="13.5546875" style="117" bestFit="1" customWidth="1"/>
    <col min="8970" max="8970" width="14.5546875" style="117" customWidth="1"/>
    <col min="8971" max="8971" width="13.5546875" style="117" customWidth="1"/>
    <col min="8972" max="8972" width="11.44140625" style="117"/>
    <col min="8973" max="8973" width="12.109375" style="117" bestFit="1" customWidth="1"/>
    <col min="8974" max="8976" width="11.44140625" style="117"/>
    <col min="8977" max="8977" width="13.88671875" style="117" customWidth="1"/>
    <col min="8978" max="8987" width="11.44140625" style="117"/>
    <col min="8988" max="8988" width="14.5546875" style="117" customWidth="1"/>
    <col min="8989" max="9216" width="11.44140625" style="117"/>
    <col min="9217" max="9217" width="17.5546875" style="117" customWidth="1"/>
    <col min="9218" max="9218" width="20.44140625" style="117" customWidth="1"/>
    <col min="9219" max="9219" width="15.5546875" style="117" customWidth="1"/>
    <col min="9220" max="9220" width="18.109375" style="117" customWidth="1"/>
    <col min="9221" max="9221" width="15.5546875" style="117" customWidth="1"/>
    <col min="9222" max="9222" width="15" style="117" customWidth="1"/>
    <col min="9223" max="9223" width="18.5546875" style="117" customWidth="1"/>
    <col min="9224" max="9224" width="16.44140625" style="117" customWidth="1"/>
    <col min="9225" max="9225" width="13.5546875" style="117" bestFit="1" customWidth="1"/>
    <col min="9226" max="9226" width="14.5546875" style="117" customWidth="1"/>
    <col min="9227" max="9227" width="13.5546875" style="117" customWidth="1"/>
    <col min="9228" max="9228" width="11.44140625" style="117"/>
    <col min="9229" max="9229" width="12.109375" style="117" bestFit="1" customWidth="1"/>
    <col min="9230" max="9232" width="11.44140625" style="117"/>
    <col min="9233" max="9233" width="13.88671875" style="117" customWidth="1"/>
    <col min="9234" max="9243" width="11.44140625" style="117"/>
    <col min="9244" max="9244" width="14.5546875" style="117" customWidth="1"/>
    <col min="9245" max="9472" width="11.44140625" style="117"/>
    <col min="9473" max="9473" width="17.5546875" style="117" customWidth="1"/>
    <col min="9474" max="9474" width="20.44140625" style="117" customWidth="1"/>
    <col min="9475" max="9475" width="15.5546875" style="117" customWidth="1"/>
    <col min="9476" max="9476" width="18.109375" style="117" customWidth="1"/>
    <col min="9477" max="9477" width="15.5546875" style="117" customWidth="1"/>
    <col min="9478" max="9478" width="15" style="117" customWidth="1"/>
    <col min="9479" max="9479" width="18.5546875" style="117" customWidth="1"/>
    <col min="9480" max="9480" width="16.44140625" style="117" customWidth="1"/>
    <col min="9481" max="9481" width="13.5546875" style="117" bestFit="1" customWidth="1"/>
    <col min="9482" max="9482" width="14.5546875" style="117" customWidth="1"/>
    <col min="9483" max="9483" width="13.5546875" style="117" customWidth="1"/>
    <col min="9484" max="9484" width="11.44140625" style="117"/>
    <col min="9485" max="9485" width="12.109375" style="117" bestFit="1" customWidth="1"/>
    <col min="9486" max="9488" width="11.44140625" style="117"/>
    <col min="9489" max="9489" width="13.88671875" style="117" customWidth="1"/>
    <col min="9490" max="9499" width="11.44140625" style="117"/>
    <col min="9500" max="9500" width="14.5546875" style="117" customWidth="1"/>
    <col min="9501" max="9728" width="11.44140625" style="117"/>
    <col min="9729" max="9729" width="17.5546875" style="117" customWidth="1"/>
    <col min="9730" max="9730" width="20.44140625" style="117" customWidth="1"/>
    <col min="9731" max="9731" width="15.5546875" style="117" customWidth="1"/>
    <col min="9732" max="9732" width="18.109375" style="117" customWidth="1"/>
    <col min="9733" max="9733" width="15.5546875" style="117" customWidth="1"/>
    <col min="9734" max="9734" width="15" style="117" customWidth="1"/>
    <col min="9735" max="9735" width="18.5546875" style="117" customWidth="1"/>
    <col min="9736" max="9736" width="16.44140625" style="117" customWidth="1"/>
    <col min="9737" max="9737" width="13.5546875" style="117" bestFit="1" customWidth="1"/>
    <col min="9738" max="9738" width="14.5546875" style="117" customWidth="1"/>
    <col min="9739" max="9739" width="13.5546875" style="117" customWidth="1"/>
    <col min="9740" max="9740" width="11.44140625" style="117"/>
    <col min="9741" max="9741" width="12.109375" style="117" bestFit="1" customWidth="1"/>
    <col min="9742" max="9744" width="11.44140625" style="117"/>
    <col min="9745" max="9745" width="13.88671875" style="117" customWidth="1"/>
    <col min="9746" max="9755" width="11.44140625" style="117"/>
    <col min="9756" max="9756" width="14.5546875" style="117" customWidth="1"/>
    <col min="9757" max="9984" width="11.44140625" style="117"/>
    <col min="9985" max="9985" width="17.5546875" style="117" customWidth="1"/>
    <col min="9986" max="9986" width="20.44140625" style="117" customWidth="1"/>
    <col min="9987" max="9987" width="15.5546875" style="117" customWidth="1"/>
    <col min="9988" max="9988" width="18.109375" style="117" customWidth="1"/>
    <col min="9989" max="9989" width="15.5546875" style="117" customWidth="1"/>
    <col min="9990" max="9990" width="15" style="117" customWidth="1"/>
    <col min="9991" max="9991" width="18.5546875" style="117" customWidth="1"/>
    <col min="9992" max="9992" width="16.44140625" style="117" customWidth="1"/>
    <col min="9993" max="9993" width="13.5546875" style="117" bestFit="1" customWidth="1"/>
    <col min="9994" max="9994" width="14.5546875" style="117" customWidth="1"/>
    <col min="9995" max="9995" width="13.5546875" style="117" customWidth="1"/>
    <col min="9996" max="9996" width="11.44140625" style="117"/>
    <col min="9997" max="9997" width="12.109375" style="117" bestFit="1" customWidth="1"/>
    <col min="9998" max="10000" width="11.44140625" style="117"/>
    <col min="10001" max="10001" width="13.88671875" style="117" customWidth="1"/>
    <col min="10002" max="10011" width="11.44140625" style="117"/>
    <col min="10012" max="10012" width="14.5546875" style="117" customWidth="1"/>
    <col min="10013" max="10240" width="11.44140625" style="117"/>
    <col min="10241" max="10241" width="17.5546875" style="117" customWidth="1"/>
    <col min="10242" max="10242" width="20.44140625" style="117" customWidth="1"/>
    <col min="10243" max="10243" width="15.5546875" style="117" customWidth="1"/>
    <col min="10244" max="10244" width="18.109375" style="117" customWidth="1"/>
    <col min="10245" max="10245" width="15.5546875" style="117" customWidth="1"/>
    <col min="10246" max="10246" width="15" style="117" customWidth="1"/>
    <col min="10247" max="10247" width="18.5546875" style="117" customWidth="1"/>
    <col min="10248" max="10248" width="16.44140625" style="117" customWidth="1"/>
    <col min="10249" max="10249" width="13.5546875" style="117" bestFit="1" customWidth="1"/>
    <col min="10250" max="10250" width="14.5546875" style="117" customWidth="1"/>
    <col min="10251" max="10251" width="13.5546875" style="117" customWidth="1"/>
    <col min="10252" max="10252" width="11.44140625" style="117"/>
    <col min="10253" max="10253" width="12.109375" style="117" bestFit="1" customWidth="1"/>
    <col min="10254" max="10256" width="11.44140625" style="117"/>
    <col min="10257" max="10257" width="13.88671875" style="117" customWidth="1"/>
    <col min="10258" max="10267" width="11.44140625" style="117"/>
    <col min="10268" max="10268" width="14.5546875" style="117" customWidth="1"/>
    <col min="10269" max="10496" width="11.44140625" style="117"/>
    <col min="10497" max="10497" width="17.5546875" style="117" customWidth="1"/>
    <col min="10498" max="10498" width="20.44140625" style="117" customWidth="1"/>
    <col min="10499" max="10499" width="15.5546875" style="117" customWidth="1"/>
    <col min="10500" max="10500" width="18.109375" style="117" customWidth="1"/>
    <col min="10501" max="10501" width="15.5546875" style="117" customWidth="1"/>
    <col min="10502" max="10502" width="15" style="117" customWidth="1"/>
    <col min="10503" max="10503" width="18.5546875" style="117" customWidth="1"/>
    <col min="10504" max="10504" width="16.44140625" style="117" customWidth="1"/>
    <col min="10505" max="10505" width="13.5546875" style="117" bestFit="1" customWidth="1"/>
    <col min="10506" max="10506" width="14.5546875" style="117" customWidth="1"/>
    <col min="10507" max="10507" width="13.5546875" style="117" customWidth="1"/>
    <col min="10508" max="10508" width="11.44140625" style="117"/>
    <col min="10509" max="10509" width="12.109375" style="117" bestFit="1" customWidth="1"/>
    <col min="10510" max="10512" width="11.44140625" style="117"/>
    <col min="10513" max="10513" width="13.88671875" style="117" customWidth="1"/>
    <col min="10514" max="10523" width="11.44140625" style="117"/>
    <col min="10524" max="10524" width="14.5546875" style="117" customWidth="1"/>
    <col min="10525" max="10752" width="11.44140625" style="117"/>
    <col min="10753" max="10753" width="17.5546875" style="117" customWidth="1"/>
    <col min="10754" max="10754" width="20.44140625" style="117" customWidth="1"/>
    <col min="10755" max="10755" width="15.5546875" style="117" customWidth="1"/>
    <col min="10756" max="10756" width="18.109375" style="117" customWidth="1"/>
    <col min="10757" max="10757" width="15.5546875" style="117" customWidth="1"/>
    <col min="10758" max="10758" width="15" style="117" customWidth="1"/>
    <col min="10759" max="10759" width="18.5546875" style="117" customWidth="1"/>
    <col min="10760" max="10760" width="16.44140625" style="117" customWidth="1"/>
    <col min="10761" max="10761" width="13.5546875" style="117" bestFit="1" customWidth="1"/>
    <col min="10762" max="10762" width="14.5546875" style="117" customWidth="1"/>
    <col min="10763" max="10763" width="13.5546875" style="117" customWidth="1"/>
    <col min="10764" max="10764" width="11.44140625" style="117"/>
    <col min="10765" max="10765" width="12.109375" style="117" bestFit="1" customWidth="1"/>
    <col min="10766" max="10768" width="11.44140625" style="117"/>
    <col min="10769" max="10769" width="13.88671875" style="117" customWidth="1"/>
    <col min="10770" max="10779" width="11.44140625" style="117"/>
    <col min="10780" max="10780" width="14.5546875" style="117" customWidth="1"/>
    <col min="10781" max="11008" width="11.44140625" style="117"/>
    <col min="11009" max="11009" width="17.5546875" style="117" customWidth="1"/>
    <col min="11010" max="11010" width="20.44140625" style="117" customWidth="1"/>
    <col min="11011" max="11011" width="15.5546875" style="117" customWidth="1"/>
    <col min="11012" max="11012" width="18.109375" style="117" customWidth="1"/>
    <col min="11013" max="11013" width="15.5546875" style="117" customWidth="1"/>
    <col min="11014" max="11014" width="15" style="117" customWidth="1"/>
    <col min="11015" max="11015" width="18.5546875" style="117" customWidth="1"/>
    <col min="11016" max="11016" width="16.44140625" style="117" customWidth="1"/>
    <col min="11017" max="11017" width="13.5546875" style="117" bestFit="1" customWidth="1"/>
    <col min="11018" max="11018" width="14.5546875" style="117" customWidth="1"/>
    <col min="11019" max="11019" width="13.5546875" style="117" customWidth="1"/>
    <col min="11020" max="11020" width="11.44140625" style="117"/>
    <col min="11021" max="11021" width="12.109375" style="117" bestFit="1" customWidth="1"/>
    <col min="11022" max="11024" width="11.44140625" style="117"/>
    <col min="11025" max="11025" width="13.88671875" style="117" customWidth="1"/>
    <col min="11026" max="11035" width="11.44140625" style="117"/>
    <col min="11036" max="11036" width="14.5546875" style="117" customWidth="1"/>
    <col min="11037" max="11264" width="11.44140625" style="117"/>
    <col min="11265" max="11265" width="17.5546875" style="117" customWidth="1"/>
    <col min="11266" max="11266" width="20.44140625" style="117" customWidth="1"/>
    <col min="11267" max="11267" width="15.5546875" style="117" customWidth="1"/>
    <col min="11268" max="11268" width="18.109375" style="117" customWidth="1"/>
    <col min="11269" max="11269" width="15.5546875" style="117" customWidth="1"/>
    <col min="11270" max="11270" width="15" style="117" customWidth="1"/>
    <col min="11271" max="11271" width="18.5546875" style="117" customWidth="1"/>
    <col min="11272" max="11272" width="16.44140625" style="117" customWidth="1"/>
    <col min="11273" max="11273" width="13.5546875" style="117" bestFit="1" customWidth="1"/>
    <col min="11274" max="11274" width="14.5546875" style="117" customWidth="1"/>
    <col min="11275" max="11275" width="13.5546875" style="117" customWidth="1"/>
    <col min="11276" max="11276" width="11.44140625" style="117"/>
    <col min="11277" max="11277" width="12.109375" style="117" bestFit="1" customWidth="1"/>
    <col min="11278" max="11280" width="11.44140625" style="117"/>
    <col min="11281" max="11281" width="13.88671875" style="117" customWidth="1"/>
    <col min="11282" max="11291" width="11.44140625" style="117"/>
    <col min="11292" max="11292" width="14.5546875" style="117" customWidth="1"/>
    <col min="11293" max="11520" width="11.44140625" style="117"/>
    <col min="11521" max="11521" width="17.5546875" style="117" customWidth="1"/>
    <col min="11522" max="11522" width="20.44140625" style="117" customWidth="1"/>
    <col min="11523" max="11523" width="15.5546875" style="117" customWidth="1"/>
    <col min="11524" max="11524" width="18.109375" style="117" customWidth="1"/>
    <col min="11525" max="11525" width="15.5546875" style="117" customWidth="1"/>
    <col min="11526" max="11526" width="15" style="117" customWidth="1"/>
    <col min="11527" max="11527" width="18.5546875" style="117" customWidth="1"/>
    <col min="11528" max="11528" width="16.44140625" style="117" customWidth="1"/>
    <col min="11529" max="11529" width="13.5546875" style="117" bestFit="1" customWidth="1"/>
    <col min="11530" max="11530" width="14.5546875" style="117" customWidth="1"/>
    <col min="11531" max="11531" width="13.5546875" style="117" customWidth="1"/>
    <col min="11532" max="11532" width="11.44140625" style="117"/>
    <col min="11533" max="11533" width="12.109375" style="117" bestFit="1" customWidth="1"/>
    <col min="11534" max="11536" width="11.44140625" style="117"/>
    <col min="11537" max="11537" width="13.88671875" style="117" customWidth="1"/>
    <col min="11538" max="11547" width="11.44140625" style="117"/>
    <col min="11548" max="11548" width="14.5546875" style="117" customWidth="1"/>
    <col min="11549" max="11776" width="11.44140625" style="117"/>
    <col min="11777" max="11777" width="17.5546875" style="117" customWidth="1"/>
    <col min="11778" max="11778" width="20.44140625" style="117" customWidth="1"/>
    <col min="11779" max="11779" width="15.5546875" style="117" customWidth="1"/>
    <col min="11780" max="11780" width="18.109375" style="117" customWidth="1"/>
    <col min="11781" max="11781" width="15.5546875" style="117" customWidth="1"/>
    <col min="11782" max="11782" width="15" style="117" customWidth="1"/>
    <col min="11783" max="11783" width="18.5546875" style="117" customWidth="1"/>
    <col min="11784" max="11784" width="16.44140625" style="117" customWidth="1"/>
    <col min="11785" max="11785" width="13.5546875" style="117" bestFit="1" customWidth="1"/>
    <col min="11786" max="11786" width="14.5546875" style="117" customWidth="1"/>
    <col min="11787" max="11787" width="13.5546875" style="117" customWidth="1"/>
    <col min="11788" max="11788" width="11.44140625" style="117"/>
    <col min="11789" max="11789" width="12.109375" style="117" bestFit="1" customWidth="1"/>
    <col min="11790" max="11792" width="11.44140625" style="117"/>
    <col min="11793" max="11793" width="13.88671875" style="117" customWidth="1"/>
    <col min="11794" max="11803" width="11.44140625" style="117"/>
    <col min="11804" max="11804" width="14.5546875" style="117" customWidth="1"/>
    <col min="11805" max="12032" width="11.44140625" style="117"/>
    <col min="12033" max="12033" width="17.5546875" style="117" customWidth="1"/>
    <col min="12034" max="12034" width="20.44140625" style="117" customWidth="1"/>
    <col min="12035" max="12035" width="15.5546875" style="117" customWidth="1"/>
    <col min="12036" max="12036" width="18.109375" style="117" customWidth="1"/>
    <col min="12037" max="12037" width="15.5546875" style="117" customWidth="1"/>
    <col min="12038" max="12038" width="15" style="117" customWidth="1"/>
    <col min="12039" max="12039" width="18.5546875" style="117" customWidth="1"/>
    <col min="12040" max="12040" width="16.44140625" style="117" customWidth="1"/>
    <col min="12041" max="12041" width="13.5546875" style="117" bestFit="1" customWidth="1"/>
    <col min="12042" max="12042" width="14.5546875" style="117" customWidth="1"/>
    <col min="12043" max="12043" width="13.5546875" style="117" customWidth="1"/>
    <col min="12044" max="12044" width="11.44140625" style="117"/>
    <col min="12045" max="12045" width="12.109375" style="117" bestFit="1" customWidth="1"/>
    <col min="12046" max="12048" width="11.44140625" style="117"/>
    <col min="12049" max="12049" width="13.88671875" style="117" customWidth="1"/>
    <col min="12050" max="12059" width="11.44140625" style="117"/>
    <col min="12060" max="12060" width="14.5546875" style="117" customWidth="1"/>
    <col min="12061" max="12288" width="11.44140625" style="117"/>
    <col min="12289" max="12289" width="17.5546875" style="117" customWidth="1"/>
    <col min="12290" max="12290" width="20.44140625" style="117" customWidth="1"/>
    <col min="12291" max="12291" width="15.5546875" style="117" customWidth="1"/>
    <col min="12292" max="12292" width="18.109375" style="117" customWidth="1"/>
    <col min="12293" max="12293" width="15.5546875" style="117" customWidth="1"/>
    <col min="12294" max="12294" width="15" style="117" customWidth="1"/>
    <col min="12295" max="12295" width="18.5546875" style="117" customWidth="1"/>
    <col min="12296" max="12296" width="16.44140625" style="117" customWidth="1"/>
    <col min="12297" max="12297" width="13.5546875" style="117" bestFit="1" customWidth="1"/>
    <col min="12298" max="12298" width="14.5546875" style="117" customWidth="1"/>
    <col min="12299" max="12299" width="13.5546875" style="117" customWidth="1"/>
    <col min="12300" max="12300" width="11.44140625" style="117"/>
    <col min="12301" max="12301" width="12.109375" style="117" bestFit="1" customWidth="1"/>
    <col min="12302" max="12304" width="11.44140625" style="117"/>
    <col min="12305" max="12305" width="13.88671875" style="117" customWidth="1"/>
    <col min="12306" max="12315" width="11.44140625" style="117"/>
    <col min="12316" max="12316" width="14.5546875" style="117" customWidth="1"/>
    <col min="12317" max="12544" width="11.44140625" style="117"/>
    <col min="12545" max="12545" width="17.5546875" style="117" customWidth="1"/>
    <col min="12546" max="12546" width="20.44140625" style="117" customWidth="1"/>
    <col min="12547" max="12547" width="15.5546875" style="117" customWidth="1"/>
    <col min="12548" max="12548" width="18.109375" style="117" customWidth="1"/>
    <col min="12549" max="12549" width="15.5546875" style="117" customWidth="1"/>
    <col min="12550" max="12550" width="15" style="117" customWidth="1"/>
    <col min="12551" max="12551" width="18.5546875" style="117" customWidth="1"/>
    <col min="12552" max="12552" width="16.44140625" style="117" customWidth="1"/>
    <col min="12553" max="12553" width="13.5546875" style="117" bestFit="1" customWidth="1"/>
    <col min="12554" max="12554" width="14.5546875" style="117" customWidth="1"/>
    <col min="12555" max="12555" width="13.5546875" style="117" customWidth="1"/>
    <col min="12556" max="12556" width="11.44140625" style="117"/>
    <col min="12557" max="12557" width="12.109375" style="117" bestFit="1" customWidth="1"/>
    <col min="12558" max="12560" width="11.44140625" style="117"/>
    <col min="12561" max="12561" width="13.88671875" style="117" customWidth="1"/>
    <col min="12562" max="12571" width="11.44140625" style="117"/>
    <col min="12572" max="12572" width="14.5546875" style="117" customWidth="1"/>
    <col min="12573" max="12800" width="11.44140625" style="117"/>
    <col min="12801" max="12801" width="17.5546875" style="117" customWidth="1"/>
    <col min="12802" max="12802" width="20.44140625" style="117" customWidth="1"/>
    <col min="12803" max="12803" width="15.5546875" style="117" customWidth="1"/>
    <col min="12804" max="12804" width="18.109375" style="117" customWidth="1"/>
    <col min="12805" max="12805" width="15.5546875" style="117" customWidth="1"/>
    <col min="12806" max="12806" width="15" style="117" customWidth="1"/>
    <col min="12807" max="12807" width="18.5546875" style="117" customWidth="1"/>
    <col min="12808" max="12808" width="16.44140625" style="117" customWidth="1"/>
    <col min="12809" max="12809" width="13.5546875" style="117" bestFit="1" customWidth="1"/>
    <col min="12810" max="12810" width="14.5546875" style="117" customWidth="1"/>
    <col min="12811" max="12811" width="13.5546875" style="117" customWidth="1"/>
    <col min="12812" max="12812" width="11.44140625" style="117"/>
    <col min="12813" max="12813" width="12.109375" style="117" bestFit="1" customWidth="1"/>
    <col min="12814" max="12816" width="11.44140625" style="117"/>
    <col min="12817" max="12817" width="13.88671875" style="117" customWidth="1"/>
    <col min="12818" max="12827" width="11.44140625" style="117"/>
    <col min="12828" max="12828" width="14.5546875" style="117" customWidth="1"/>
    <col min="12829" max="13056" width="11.44140625" style="117"/>
    <col min="13057" max="13057" width="17.5546875" style="117" customWidth="1"/>
    <col min="13058" max="13058" width="20.44140625" style="117" customWidth="1"/>
    <col min="13059" max="13059" width="15.5546875" style="117" customWidth="1"/>
    <col min="13060" max="13060" width="18.109375" style="117" customWidth="1"/>
    <col min="13061" max="13061" width="15.5546875" style="117" customWidth="1"/>
    <col min="13062" max="13062" width="15" style="117" customWidth="1"/>
    <col min="13063" max="13063" width="18.5546875" style="117" customWidth="1"/>
    <col min="13064" max="13064" width="16.44140625" style="117" customWidth="1"/>
    <col min="13065" max="13065" width="13.5546875" style="117" bestFit="1" customWidth="1"/>
    <col min="13066" max="13066" width="14.5546875" style="117" customWidth="1"/>
    <col min="13067" max="13067" width="13.5546875" style="117" customWidth="1"/>
    <col min="13068" max="13068" width="11.44140625" style="117"/>
    <col min="13069" max="13069" width="12.109375" style="117" bestFit="1" customWidth="1"/>
    <col min="13070" max="13072" width="11.44140625" style="117"/>
    <col min="13073" max="13073" width="13.88671875" style="117" customWidth="1"/>
    <col min="13074" max="13083" width="11.44140625" style="117"/>
    <col min="13084" max="13084" width="14.5546875" style="117" customWidth="1"/>
    <col min="13085" max="13312" width="11.44140625" style="117"/>
    <col min="13313" max="13313" width="17.5546875" style="117" customWidth="1"/>
    <col min="13314" max="13314" width="20.44140625" style="117" customWidth="1"/>
    <col min="13315" max="13315" width="15.5546875" style="117" customWidth="1"/>
    <col min="13316" max="13316" width="18.109375" style="117" customWidth="1"/>
    <col min="13317" max="13317" width="15.5546875" style="117" customWidth="1"/>
    <col min="13318" max="13318" width="15" style="117" customWidth="1"/>
    <col min="13319" max="13319" width="18.5546875" style="117" customWidth="1"/>
    <col min="13320" max="13320" width="16.44140625" style="117" customWidth="1"/>
    <col min="13321" max="13321" width="13.5546875" style="117" bestFit="1" customWidth="1"/>
    <col min="13322" max="13322" width="14.5546875" style="117" customWidth="1"/>
    <col min="13323" max="13323" width="13.5546875" style="117" customWidth="1"/>
    <col min="13324" max="13324" width="11.44140625" style="117"/>
    <col min="13325" max="13325" width="12.109375" style="117" bestFit="1" customWidth="1"/>
    <col min="13326" max="13328" width="11.44140625" style="117"/>
    <col min="13329" max="13329" width="13.88671875" style="117" customWidth="1"/>
    <col min="13330" max="13339" width="11.44140625" style="117"/>
    <col min="13340" max="13340" width="14.5546875" style="117" customWidth="1"/>
    <col min="13341" max="13568" width="11.44140625" style="117"/>
    <col min="13569" max="13569" width="17.5546875" style="117" customWidth="1"/>
    <col min="13570" max="13570" width="20.44140625" style="117" customWidth="1"/>
    <col min="13571" max="13571" width="15.5546875" style="117" customWidth="1"/>
    <col min="13572" max="13572" width="18.109375" style="117" customWidth="1"/>
    <col min="13573" max="13573" width="15.5546875" style="117" customWidth="1"/>
    <col min="13574" max="13574" width="15" style="117" customWidth="1"/>
    <col min="13575" max="13575" width="18.5546875" style="117" customWidth="1"/>
    <col min="13576" max="13576" width="16.44140625" style="117" customWidth="1"/>
    <col min="13577" max="13577" width="13.5546875" style="117" bestFit="1" customWidth="1"/>
    <col min="13578" max="13578" width="14.5546875" style="117" customWidth="1"/>
    <col min="13579" max="13579" width="13.5546875" style="117" customWidth="1"/>
    <col min="13580" max="13580" width="11.44140625" style="117"/>
    <col min="13581" max="13581" width="12.109375" style="117" bestFit="1" customWidth="1"/>
    <col min="13582" max="13584" width="11.44140625" style="117"/>
    <col min="13585" max="13585" width="13.88671875" style="117" customWidth="1"/>
    <col min="13586" max="13595" width="11.44140625" style="117"/>
    <col min="13596" max="13596" width="14.5546875" style="117" customWidth="1"/>
    <col min="13597" max="13824" width="11.44140625" style="117"/>
    <col min="13825" max="13825" width="17.5546875" style="117" customWidth="1"/>
    <col min="13826" max="13826" width="20.44140625" style="117" customWidth="1"/>
    <col min="13827" max="13827" width="15.5546875" style="117" customWidth="1"/>
    <col min="13828" max="13828" width="18.109375" style="117" customWidth="1"/>
    <col min="13829" max="13829" width="15.5546875" style="117" customWidth="1"/>
    <col min="13830" max="13830" width="15" style="117" customWidth="1"/>
    <col min="13831" max="13831" width="18.5546875" style="117" customWidth="1"/>
    <col min="13832" max="13832" width="16.44140625" style="117" customWidth="1"/>
    <col min="13833" max="13833" width="13.5546875" style="117" bestFit="1" customWidth="1"/>
    <col min="13834" max="13834" width="14.5546875" style="117" customWidth="1"/>
    <col min="13835" max="13835" width="13.5546875" style="117" customWidth="1"/>
    <col min="13836" max="13836" width="11.44140625" style="117"/>
    <col min="13837" max="13837" width="12.109375" style="117" bestFit="1" customWidth="1"/>
    <col min="13838" max="13840" width="11.44140625" style="117"/>
    <col min="13841" max="13841" width="13.88671875" style="117" customWidth="1"/>
    <col min="13842" max="13851" width="11.44140625" style="117"/>
    <col min="13852" max="13852" width="14.5546875" style="117" customWidth="1"/>
    <col min="13853" max="14080" width="11.44140625" style="117"/>
    <col min="14081" max="14081" width="17.5546875" style="117" customWidth="1"/>
    <col min="14082" max="14082" width="20.44140625" style="117" customWidth="1"/>
    <col min="14083" max="14083" width="15.5546875" style="117" customWidth="1"/>
    <col min="14084" max="14084" width="18.109375" style="117" customWidth="1"/>
    <col min="14085" max="14085" width="15.5546875" style="117" customWidth="1"/>
    <col min="14086" max="14086" width="15" style="117" customWidth="1"/>
    <col min="14087" max="14087" width="18.5546875" style="117" customWidth="1"/>
    <col min="14088" max="14088" width="16.44140625" style="117" customWidth="1"/>
    <col min="14089" max="14089" width="13.5546875" style="117" bestFit="1" customWidth="1"/>
    <col min="14090" max="14090" width="14.5546875" style="117" customWidth="1"/>
    <col min="14091" max="14091" width="13.5546875" style="117" customWidth="1"/>
    <col min="14092" max="14092" width="11.44140625" style="117"/>
    <col min="14093" max="14093" width="12.109375" style="117" bestFit="1" customWidth="1"/>
    <col min="14094" max="14096" width="11.44140625" style="117"/>
    <col min="14097" max="14097" width="13.88671875" style="117" customWidth="1"/>
    <col min="14098" max="14107" width="11.44140625" style="117"/>
    <col min="14108" max="14108" width="14.5546875" style="117" customWidth="1"/>
    <col min="14109" max="14336" width="11.44140625" style="117"/>
    <col min="14337" max="14337" width="17.5546875" style="117" customWidth="1"/>
    <col min="14338" max="14338" width="20.44140625" style="117" customWidth="1"/>
    <col min="14339" max="14339" width="15.5546875" style="117" customWidth="1"/>
    <col min="14340" max="14340" width="18.109375" style="117" customWidth="1"/>
    <col min="14341" max="14341" width="15.5546875" style="117" customWidth="1"/>
    <col min="14342" max="14342" width="15" style="117" customWidth="1"/>
    <col min="14343" max="14343" width="18.5546875" style="117" customWidth="1"/>
    <col min="14344" max="14344" width="16.44140625" style="117" customWidth="1"/>
    <col min="14345" max="14345" width="13.5546875" style="117" bestFit="1" customWidth="1"/>
    <col min="14346" max="14346" width="14.5546875" style="117" customWidth="1"/>
    <col min="14347" max="14347" width="13.5546875" style="117" customWidth="1"/>
    <col min="14348" max="14348" width="11.44140625" style="117"/>
    <col min="14349" max="14349" width="12.109375" style="117" bestFit="1" customWidth="1"/>
    <col min="14350" max="14352" width="11.44140625" style="117"/>
    <col min="14353" max="14353" width="13.88671875" style="117" customWidth="1"/>
    <col min="14354" max="14363" width="11.44140625" style="117"/>
    <col min="14364" max="14364" width="14.5546875" style="117" customWidth="1"/>
    <col min="14365" max="14592" width="11.44140625" style="117"/>
    <col min="14593" max="14593" width="17.5546875" style="117" customWidth="1"/>
    <col min="14594" max="14594" width="20.44140625" style="117" customWidth="1"/>
    <col min="14595" max="14595" width="15.5546875" style="117" customWidth="1"/>
    <col min="14596" max="14596" width="18.109375" style="117" customWidth="1"/>
    <col min="14597" max="14597" width="15.5546875" style="117" customWidth="1"/>
    <col min="14598" max="14598" width="15" style="117" customWidth="1"/>
    <col min="14599" max="14599" width="18.5546875" style="117" customWidth="1"/>
    <col min="14600" max="14600" width="16.44140625" style="117" customWidth="1"/>
    <col min="14601" max="14601" width="13.5546875" style="117" bestFit="1" customWidth="1"/>
    <col min="14602" max="14602" width="14.5546875" style="117" customWidth="1"/>
    <col min="14603" max="14603" width="13.5546875" style="117" customWidth="1"/>
    <col min="14604" max="14604" width="11.44140625" style="117"/>
    <col min="14605" max="14605" width="12.109375" style="117" bestFit="1" customWidth="1"/>
    <col min="14606" max="14608" width="11.44140625" style="117"/>
    <col min="14609" max="14609" width="13.88671875" style="117" customWidth="1"/>
    <col min="14610" max="14619" width="11.44140625" style="117"/>
    <col min="14620" max="14620" width="14.5546875" style="117" customWidth="1"/>
    <col min="14621" max="14848" width="11.44140625" style="117"/>
    <col min="14849" max="14849" width="17.5546875" style="117" customWidth="1"/>
    <col min="14850" max="14850" width="20.44140625" style="117" customWidth="1"/>
    <col min="14851" max="14851" width="15.5546875" style="117" customWidth="1"/>
    <col min="14852" max="14852" width="18.109375" style="117" customWidth="1"/>
    <col min="14853" max="14853" width="15.5546875" style="117" customWidth="1"/>
    <col min="14854" max="14854" width="15" style="117" customWidth="1"/>
    <col min="14855" max="14855" width="18.5546875" style="117" customWidth="1"/>
    <col min="14856" max="14856" width="16.44140625" style="117" customWidth="1"/>
    <col min="14857" max="14857" width="13.5546875" style="117" bestFit="1" customWidth="1"/>
    <col min="14858" max="14858" width="14.5546875" style="117" customWidth="1"/>
    <col min="14859" max="14859" width="13.5546875" style="117" customWidth="1"/>
    <col min="14860" max="14860" width="11.44140625" style="117"/>
    <col min="14861" max="14861" width="12.109375" style="117" bestFit="1" customWidth="1"/>
    <col min="14862" max="14864" width="11.44140625" style="117"/>
    <col min="14865" max="14865" width="13.88671875" style="117" customWidth="1"/>
    <col min="14866" max="14875" width="11.44140625" style="117"/>
    <col min="14876" max="14876" width="14.5546875" style="117" customWidth="1"/>
    <col min="14877" max="15104" width="11.44140625" style="117"/>
    <col min="15105" max="15105" width="17.5546875" style="117" customWidth="1"/>
    <col min="15106" max="15106" width="20.44140625" style="117" customWidth="1"/>
    <col min="15107" max="15107" width="15.5546875" style="117" customWidth="1"/>
    <col min="15108" max="15108" width="18.109375" style="117" customWidth="1"/>
    <col min="15109" max="15109" width="15.5546875" style="117" customWidth="1"/>
    <col min="15110" max="15110" width="15" style="117" customWidth="1"/>
    <col min="15111" max="15111" width="18.5546875" style="117" customWidth="1"/>
    <col min="15112" max="15112" width="16.44140625" style="117" customWidth="1"/>
    <col min="15113" max="15113" width="13.5546875" style="117" bestFit="1" customWidth="1"/>
    <col min="15114" max="15114" width="14.5546875" style="117" customWidth="1"/>
    <col min="15115" max="15115" width="13.5546875" style="117" customWidth="1"/>
    <col min="15116" max="15116" width="11.44140625" style="117"/>
    <col min="15117" max="15117" width="12.109375" style="117" bestFit="1" customWidth="1"/>
    <col min="15118" max="15120" width="11.44140625" style="117"/>
    <col min="15121" max="15121" width="13.88671875" style="117" customWidth="1"/>
    <col min="15122" max="15131" width="11.44140625" style="117"/>
    <col min="15132" max="15132" width="14.5546875" style="117" customWidth="1"/>
    <col min="15133" max="15360" width="11.44140625" style="117"/>
    <col min="15361" max="15361" width="17.5546875" style="117" customWidth="1"/>
    <col min="15362" max="15362" width="20.44140625" style="117" customWidth="1"/>
    <col min="15363" max="15363" width="15.5546875" style="117" customWidth="1"/>
    <col min="15364" max="15364" width="18.109375" style="117" customWidth="1"/>
    <col min="15365" max="15365" width="15.5546875" style="117" customWidth="1"/>
    <col min="15366" max="15366" width="15" style="117" customWidth="1"/>
    <col min="15367" max="15367" width="18.5546875" style="117" customWidth="1"/>
    <col min="15368" max="15368" width="16.44140625" style="117" customWidth="1"/>
    <col min="15369" max="15369" width="13.5546875" style="117" bestFit="1" customWidth="1"/>
    <col min="15370" max="15370" width="14.5546875" style="117" customWidth="1"/>
    <col min="15371" max="15371" width="13.5546875" style="117" customWidth="1"/>
    <col min="15372" max="15372" width="11.44140625" style="117"/>
    <col min="15373" max="15373" width="12.109375" style="117" bestFit="1" customWidth="1"/>
    <col min="15374" max="15376" width="11.44140625" style="117"/>
    <col min="15377" max="15377" width="13.88671875" style="117" customWidth="1"/>
    <col min="15378" max="15387" width="11.44140625" style="117"/>
    <col min="15388" max="15388" width="14.5546875" style="117" customWidth="1"/>
    <col min="15389" max="15616" width="11.44140625" style="117"/>
    <col min="15617" max="15617" width="17.5546875" style="117" customWidth="1"/>
    <col min="15618" max="15618" width="20.44140625" style="117" customWidth="1"/>
    <col min="15619" max="15619" width="15.5546875" style="117" customWidth="1"/>
    <col min="15620" max="15620" width="18.109375" style="117" customWidth="1"/>
    <col min="15621" max="15621" width="15.5546875" style="117" customWidth="1"/>
    <col min="15622" max="15622" width="15" style="117" customWidth="1"/>
    <col min="15623" max="15623" width="18.5546875" style="117" customWidth="1"/>
    <col min="15624" max="15624" width="16.44140625" style="117" customWidth="1"/>
    <col min="15625" max="15625" width="13.5546875" style="117" bestFit="1" customWidth="1"/>
    <col min="15626" max="15626" width="14.5546875" style="117" customWidth="1"/>
    <col min="15627" max="15627" width="13.5546875" style="117" customWidth="1"/>
    <col min="15628" max="15628" width="11.44140625" style="117"/>
    <col min="15629" max="15629" width="12.109375" style="117" bestFit="1" customWidth="1"/>
    <col min="15630" max="15632" width="11.44140625" style="117"/>
    <col min="15633" max="15633" width="13.88671875" style="117" customWidth="1"/>
    <col min="15634" max="15643" width="11.44140625" style="117"/>
    <col min="15644" max="15644" width="14.5546875" style="117" customWidth="1"/>
    <col min="15645" max="15872" width="11.44140625" style="117"/>
    <col min="15873" max="15873" width="17.5546875" style="117" customWidth="1"/>
    <col min="15874" max="15874" width="20.44140625" style="117" customWidth="1"/>
    <col min="15875" max="15875" width="15.5546875" style="117" customWidth="1"/>
    <col min="15876" max="15876" width="18.109375" style="117" customWidth="1"/>
    <col min="15877" max="15877" width="15.5546875" style="117" customWidth="1"/>
    <col min="15878" max="15878" width="15" style="117" customWidth="1"/>
    <col min="15879" max="15879" width="18.5546875" style="117" customWidth="1"/>
    <col min="15880" max="15880" width="16.44140625" style="117" customWidth="1"/>
    <col min="15881" max="15881" width="13.5546875" style="117" bestFit="1" customWidth="1"/>
    <col min="15882" max="15882" width="14.5546875" style="117" customWidth="1"/>
    <col min="15883" max="15883" width="13.5546875" style="117" customWidth="1"/>
    <col min="15884" max="15884" width="11.44140625" style="117"/>
    <col min="15885" max="15885" width="12.109375" style="117" bestFit="1" customWidth="1"/>
    <col min="15886" max="15888" width="11.44140625" style="117"/>
    <col min="15889" max="15889" width="13.88671875" style="117" customWidth="1"/>
    <col min="15890" max="15899" width="11.44140625" style="117"/>
    <col min="15900" max="15900" width="14.5546875" style="117" customWidth="1"/>
    <col min="15901" max="16128" width="11.44140625" style="117"/>
    <col min="16129" max="16129" width="17.5546875" style="117" customWidth="1"/>
    <col min="16130" max="16130" width="20.44140625" style="117" customWidth="1"/>
    <col min="16131" max="16131" width="15.5546875" style="117" customWidth="1"/>
    <col min="16132" max="16132" width="18.109375" style="117" customWidth="1"/>
    <col min="16133" max="16133" width="15.5546875" style="117" customWidth="1"/>
    <col min="16134" max="16134" width="15" style="117" customWidth="1"/>
    <col min="16135" max="16135" width="18.5546875" style="117" customWidth="1"/>
    <col min="16136" max="16136" width="16.44140625" style="117" customWidth="1"/>
    <col min="16137" max="16137" width="13.5546875" style="117" bestFit="1" customWidth="1"/>
    <col min="16138" max="16138" width="14.5546875" style="117" customWidth="1"/>
    <col min="16139" max="16139" width="13.5546875" style="117" customWidth="1"/>
    <col min="16140" max="16140" width="11.44140625" style="117"/>
    <col min="16141" max="16141" width="12.109375" style="117" bestFit="1" customWidth="1"/>
    <col min="16142" max="16144" width="11.44140625" style="117"/>
    <col min="16145" max="16145" width="13.88671875" style="117" customWidth="1"/>
    <col min="16146" max="16155" width="11.44140625" style="117"/>
    <col min="16156" max="16156" width="14.5546875" style="117" customWidth="1"/>
    <col min="16157" max="16384" width="11.44140625" style="117"/>
  </cols>
  <sheetData>
    <row r="1" spans="1:15" customFormat="1" ht="20.25" customHeight="1" x14ac:dyDescent="0.25">
      <c r="A1" s="510" t="s">
        <v>395</v>
      </c>
      <c r="B1" s="510"/>
      <c r="C1" s="510"/>
      <c r="D1" s="510"/>
      <c r="E1" s="510"/>
      <c r="F1" s="510"/>
      <c r="G1" s="510"/>
      <c r="H1" s="322"/>
      <c r="I1" s="322"/>
      <c r="J1" s="322"/>
    </row>
    <row r="2" spans="1:15" customFormat="1" ht="30.6" customHeight="1" x14ac:dyDescent="0.25">
      <c r="A2" s="510"/>
      <c r="B2" s="510"/>
      <c r="C2" s="510"/>
      <c r="D2" s="510"/>
      <c r="E2" s="510"/>
      <c r="F2" s="510"/>
      <c r="G2" s="510"/>
      <c r="H2" s="322"/>
      <c r="I2" s="322"/>
      <c r="J2" s="322"/>
    </row>
    <row r="3" spans="1:15" customFormat="1" ht="6" customHeight="1" x14ac:dyDescent="0.4">
      <c r="A3" s="165"/>
      <c r="B3" s="165"/>
      <c r="C3" s="165"/>
      <c r="D3" s="102"/>
      <c r="H3" s="109"/>
      <c r="I3" s="109"/>
      <c r="J3" s="109"/>
    </row>
    <row r="4" spans="1:15" customFormat="1" ht="15.9" customHeight="1" x14ac:dyDescent="0.25">
      <c r="A4" s="325" t="s">
        <v>432</v>
      </c>
      <c r="B4" s="157"/>
      <c r="C4" s="157"/>
      <c r="D4" s="157"/>
      <c r="E4" s="157"/>
      <c r="F4" s="157"/>
      <c r="G4" s="157"/>
      <c r="H4" s="128"/>
      <c r="I4" s="128"/>
      <c r="J4" s="128"/>
      <c r="K4" s="128"/>
    </row>
    <row r="5" spans="1:15" customFormat="1" ht="15.9" customHeight="1" thickBot="1" x14ac:dyDescent="0.3">
      <c r="A5" s="511" t="s">
        <v>2</v>
      </c>
      <c r="B5" s="511"/>
      <c r="C5" s="511"/>
      <c r="D5" s="511"/>
      <c r="E5" s="511"/>
      <c r="F5" s="157"/>
      <c r="G5" s="157"/>
      <c r="H5" s="128"/>
      <c r="I5" s="128"/>
      <c r="J5" s="128"/>
      <c r="K5" s="128"/>
    </row>
    <row r="6" spans="1:15" customFormat="1" ht="86.4" customHeight="1" thickBot="1" x14ac:dyDescent="0.3">
      <c r="A6" s="315" t="s">
        <v>41</v>
      </c>
      <c r="B6" s="149" t="s">
        <v>349</v>
      </c>
      <c r="C6" s="149" t="s">
        <v>350</v>
      </c>
      <c r="D6" s="149" t="s">
        <v>348</v>
      </c>
      <c r="E6" s="149" t="s">
        <v>351</v>
      </c>
      <c r="F6" s="149" t="s">
        <v>352</v>
      </c>
      <c r="G6" s="149" t="s">
        <v>373</v>
      </c>
      <c r="H6" s="117"/>
      <c r="I6" s="117"/>
      <c r="J6" s="117"/>
      <c r="K6" s="117"/>
    </row>
    <row r="7" spans="1:15" customFormat="1" ht="15" customHeight="1" x14ac:dyDescent="0.25">
      <c r="A7" s="395"/>
      <c r="B7" s="160" t="s">
        <v>299</v>
      </c>
      <c r="C7" s="161" t="s">
        <v>409</v>
      </c>
      <c r="D7" s="161" t="s">
        <v>654</v>
      </c>
      <c r="E7" s="161"/>
      <c r="F7" s="161" t="s">
        <v>63</v>
      </c>
      <c r="G7" s="161" t="s">
        <v>34</v>
      </c>
      <c r="H7" s="117"/>
      <c r="I7" s="117"/>
      <c r="J7" s="117"/>
      <c r="K7" s="117"/>
    </row>
    <row r="8" spans="1:15" ht="21.9" customHeight="1" x14ac:dyDescent="0.25">
      <c r="A8" s="237" t="s">
        <v>6</v>
      </c>
      <c r="B8" s="205">
        <v>-1246757.6322289295</v>
      </c>
      <c r="C8" s="205">
        <v>0</v>
      </c>
      <c r="D8" s="302">
        <v>1.058170057301093</v>
      </c>
      <c r="E8" s="302" t="s">
        <v>655</v>
      </c>
      <c r="F8" s="292">
        <v>0</v>
      </c>
      <c r="G8" s="302">
        <v>1.058170057301093</v>
      </c>
      <c r="I8" s="129"/>
      <c r="J8" s="356"/>
      <c r="K8" s="356"/>
      <c r="L8" s="356"/>
      <c r="M8" s="356"/>
      <c r="N8" s="356"/>
      <c r="O8" s="122"/>
    </row>
    <row r="9" spans="1:15" ht="21.9" customHeight="1" x14ac:dyDescent="0.25">
      <c r="A9" s="237" t="s">
        <v>7</v>
      </c>
      <c r="B9" s="205">
        <v>0</v>
      </c>
      <c r="C9" s="205">
        <v>0</v>
      </c>
      <c r="D9" s="302">
        <v>1.0713693035396346</v>
      </c>
      <c r="E9" s="302" t="s">
        <v>655</v>
      </c>
      <c r="F9" s="292">
        <v>0</v>
      </c>
      <c r="G9" s="302">
        <v>1.0713693035396346</v>
      </c>
      <c r="J9" s="356"/>
      <c r="K9" s="356"/>
      <c r="L9" s="356"/>
      <c r="M9" s="356"/>
      <c r="N9" s="356"/>
    </row>
    <row r="10" spans="1:15" ht="21.9" customHeight="1" x14ac:dyDescent="0.25">
      <c r="A10" s="237" t="s">
        <v>8</v>
      </c>
      <c r="B10" s="205">
        <v>0</v>
      </c>
      <c r="C10" s="205">
        <v>0</v>
      </c>
      <c r="D10" s="302">
        <v>1</v>
      </c>
      <c r="E10" s="302" t="s">
        <v>655</v>
      </c>
      <c r="F10" s="292">
        <v>0</v>
      </c>
      <c r="G10" s="302">
        <v>1</v>
      </c>
      <c r="J10" s="356"/>
      <c r="K10" s="356"/>
      <c r="L10" s="356"/>
      <c r="M10" s="356"/>
      <c r="N10" s="356"/>
    </row>
    <row r="11" spans="1:15" ht="21.9" customHeight="1" x14ac:dyDescent="0.25">
      <c r="A11" s="237" t="s">
        <v>9</v>
      </c>
      <c r="B11" s="205">
        <v>0</v>
      </c>
      <c r="C11" s="205">
        <v>0</v>
      </c>
      <c r="D11" s="302">
        <v>1.1089524078671833</v>
      </c>
      <c r="E11" s="302" t="s">
        <v>655</v>
      </c>
      <c r="F11" s="292">
        <v>0</v>
      </c>
      <c r="G11" s="302">
        <v>1.1089524078671833</v>
      </c>
      <c r="J11" s="356"/>
      <c r="K11" s="356"/>
      <c r="L11" s="356"/>
      <c r="M11" s="356"/>
      <c r="N11" s="356"/>
    </row>
    <row r="12" spans="1:15" ht="21.9" customHeight="1" x14ac:dyDescent="0.25">
      <c r="A12" s="237" t="s">
        <v>10</v>
      </c>
      <c r="B12" s="205">
        <v>0</v>
      </c>
      <c r="C12" s="205">
        <v>0</v>
      </c>
      <c r="D12" s="302">
        <v>1.3335169407150567</v>
      </c>
      <c r="E12" s="302" t="s">
        <v>655</v>
      </c>
      <c r="F12" s="292">
        <v>0</v>
      </c>
      <c r="G12" s="302">
        <v>1.3335169407150567</v>
      </c>
      <c r="J12" s="356"/>
      <c r="K12" s="356"/>
      <c r="L12" s="356"/>
      <c r="M12" s="356"/>
      <c r="N12" s="356"/>
    </row>
    <row r="13" spans="1:15" ht="21.9" customHeight="1" x14ac:dyDescent="0.25">
      <c r="A13" s="237" t="s">
        <v>11</v>
      </c>
      <c r="B13" s="205">
        <v>0</v>
      </c>
      <c r="C13" s="205">
        <v>0</v>
      </c>
      <c r="D13" s="302">
        <v>1.2382698139567629</v>
      </c>
      <c r="E13" s="302" t="s">
        <v>655</v>
      </c>
      <c r="F13" s="292">
        <v>0</v>
      </c>
      <c r="G13" s="302">
        <v>1.2382698139567629</v>
      </c>
      <c r="J13" s="356"/>
      <c r="K13" s="356"/>
      <c r="L13" s="356"/>
      <c r="M13" s="356"/>
      <c r="N13" s="356"/>
    </row>
    <row r="14" spans="1:15" ht="21.9" customHeight="1" x14ac:dyDescent="0.25">
      <c r="A14" s="237" t="s">
        <v>12</v>
      </c>
      <c r="B14" s="205">
        <v>0</v>
      </c>
      <c r="C14" s="205">
        <v>-178400.39308251606</v>
      </c>
      <c r="D14" s="302">
        <v>1</v>
      </c>
      <c r="E14" s="302" t="s">
        <v>655</v>
      </c>
      <c r="F14" s="292">
        <v>0</v>
      </c>
      <c r="G14" s="302">
        <v>1</v>
      </c>
      <c r="J14" s="356"/>
      <c r="K14" s="356"/>
      <c r="L14" s="356"/>
      <c r="M14" s="356"/>
      <c r="N14" s="356"/>
    </row>
    <row r="15" spans="1:15" ht="21.9" customHeight="1" x14ac:dyDescent="0.25">
      <c r="A15" s="237" t="s">
        <v>13</v>
      </c>
      <c r="B15" s="205">
        <v>0</v>
      </c>
      <c r="C15" s="205">
        <v>-1294629.8393927515</v>
      </c>
      <c r="D15" s="302">
        <v>1</v>
      </c>
      <c r="E15" s="302" t="s">
        <v>655</v>
      </c>
      <c r="F15" s="292">
        <v>0</v>
      </c>
      <c r="G15" s="302">
        <v>1</v>
      </c>
      <c r="J15" s="356"/>
      <c r="K15" s="356"/>
      <c r="L15" s="356"/>
      <c r="M15" s="356"/>
      <c r="N15" s="356"/>
    </row>
    <row r="16" spans="1:15" ht="21.9" customHeight="1" x14ac:dyDescent="0.25">
      <c r="A16" s="237" t="s">
        <v>14</v>
      </c>
      <c r="B16" s="205">
        <v>0</v>
      </c>
      <c r="C16" s="205">
        <v>0</v>
      </c>
      <c r="D16" s="302">
        <v>1.1427907729884046</v>
      </c>
      <c r="E16" s="302" t="s">
        <v>655</v>
      </c>
      <c r="F16" s="292">
        <v>0</v>
      </c>
      <c r="G16" s="302">
        <v>1.1427907729884046</v>
      </c>
      <c r="J16" s="356"/>
      <c r="K16" s="356"/>
      <c r="L16" s="356"/>
      <c r="M16" s="356"/>
      <c r="N16" s="356"/>
    </row>
    <row r="17" spans="1:14" ht="21.9" customHeight="1" x14ac:dyDescent="0.25">
      <c r="A17" s="237" t="s">
        <v>15</v>
      </c>
      <c r="B17" s="205">
        <v>0</v>
      </c>
      <c r="C17" s="205">
        <v>0</v>
      </c>
      <c r="D17" s="302">
        <v>1.0500429669965314</v>
      </c>
      <c r="E17" s="302" t="s">
        <v>655</v>
      </c>
      <c r="F17" s="292">
        <v>0</v>
      </c>
      <c r="G17" s="302">
        <v>1.0500429669965314</v>
      </c>
      <c r="J17" s="356"/>
      <c r="K17" s="356"/>
      <c r="L17" s="356"/>
      <c r="M17" s="356"/>
      <c r="N17" s="356"/>
    </row>
    <row r="18" spans="1:14" ht="21.9" customHeight="1" x14ac:dyDescent="0.25">
      <c r="A18" s="237" t="s">
        <v>16</v>
      </c>
      <c r="B18" s="205">
        <v>0</v>
      </c>
      <c r="C18" s="205">
        <v>0</v>
      </c>
      <c r="D18" s="302">
        <v>0.99999999999999978</v>
      </c>
      <c r="E18" s="302" t="s">
        <v>655</v>
      </c>
      <c r="F18" s="292">
        <v>0</v>
      </c>
      <c r="G18" s="302">
        <v>0.99999999999999978</v>
      </c>
      <c r="H18" s="121"/>
      <c r="J18" s="356"/>
      <c r="K18" s="356"/>
      <c r="L18" s="356"/>
      <c r="M18" s="356"/>
      <c r="N18" s="356"/>
    </row>
    <row r="19" spans="1:14" ht="21.9" customHeight="1" x14ac:dyDescent="0.25">
      <c r="A19" s="237" t="s">
        <v>17</v>
      </c>
      <c r="B19" s="205">
        <v>0</v>
      </c>
      <c r="C19" s="205">
        <v>0</v>
      </c>
      <c r="D19" s="302">
        <v>1.1516902317720064</v>
      </c>
      <c r="E19" s="302" t="s">
        <v>655</v>
      </c>
      <c r="F19" s="292">
        <v>0</v>
      </c>
      <c r="G19" s="302">
        <v>1.1516902317720064</v>
      </c>
      <c r="J19" s="356"/>
      <c r="K19" s="356"/>
      <c r="L19" s="356"/>
      <c r="M19" s="356"/>
      <c r="N19" s="356"/>
    </row>
    <row r="20" spans="1:14" ht="21.9" customHeight="1" x14ac:dyDescent="0.25">
      <c r="A20" s="237" t="s">
        <v>18</v>
      </c>
      <c r="B20" s="205">
        <v>-285069.80188718275</v>
      </c>
      <c r="C20" s="205">
        <v>-629697.37382903858</v>
      </c>
      <c r="D20" s="302">
        <v>1.0600000000000003</v>
      </c>
      <c r="E20" s="302" t="s">
        <v>655</v>
      </c>
      <c r="F20" s="292">
        <v>0</v>
      </c>
      <c r="G20" s="302">
        <v>1.0600000000000003</v>
      </c>
      <c r="H20" s="121"/>
      <c r="J20" s="356"/>
      <c r="K20" s="356"/>
      <c r="L20" s="356"/>
      <c r="M20" s="356"/>
      <c r="N20" s="356"/>
    </row>
    <row r="21" spans="1:14" ht="21.9" customHeight="1" x14ac:dyDescent="0.25">
      <c r="A21" s="237" t="s">
        <v>19</v>
      </c>
      <c r="B21" s="205">
        <v>-3518453.0913069602</v>
      </c>
      <c r="C21" s="205">
        <v>-668498.73500992509</v>
      </c>
      <c r="D21" s="302">
        <v>1.06</v>
      </c>
      <c r="E21" s="302" t="s">
        <v>655</v>
      </c>
      <c r="F21" s="292">
        <v>0</v>
      </c>
      <c r="G21" s="302">
        <v>1.06</v>
      </c>
      <c r="H21" s="121"/>
      <c r="J21" s="356"/>
      <c r="K21" s="356"/>
      <c r="L21" s="356"/>
      <c r="M21" s="356"/>
      <c r="N21" s="356"/>
    </row>
    <row r="22" spans="1:14" ht="21.9" customHeight="1" x14ac:dyDescent="0.25">
      <c r="A22" s="237" t="s">
        <v>20</v>
      </c>
      <c r="B22" s="205">
        <v>0</v>
      </c>
      <c r="C22" s="205">
        <v>0</v>
      </c>
      <c r="D22" s="302">
        <v>1.1183911961428969</v>
      </c>
      <c r="E22" s="302" t="s">
        <v>655</v>
      </c>
      <c r="F22" s="292">
        <v>0</v>
      </c>
      <c r="G22" s="302">
        <v>1.1183911961428969</v>
      </c>
      <c r="J22" s="356"/>
      <c r="K22" s="356"/>
      <c r="L22" s="356"/>
      <c r="M22" s="356"/>
      <c r="N22" s="356"/>
    </row>
    <row r="23" spans="1:14" ht="21.9" customHeight="1" x14ac:dyDescent="0.25">
      <c r="A23" s="419" t="s">
        <v>69</v>
      </c>
      <c r="B23" s="283"/>
      <c r="C23" s="283"/>
      <c r="D23" s="284"/>
      <c r="E23" s="283"/>
      <c r="F23" s="285">
        <f>SUM(F8:F22)</f>
        <v>0</v>
      </c>
      <c r="G23" s="284"/>
      <c r="J23" s="356"/>
      <c r="K23" s="356"/>
      <c r="L23" s="356"/>
      <c r="M23" s="356"/>
      <c r="N23" s="356"/>
    </row>
  </sheetData>
  <sheetProtection algorithmName="SHA-512" hashValue="pyiDdrqukHcCFmWlZK76L3e3bBBtP5NAcARM/7Y1fzARj7G+CuNEaVdnvQ5yd3PEavGRtaJvrReuRckT0i0KKQ==" saltValue="g2c7WKpyRjDxXHERe5ShOw==" spinCount="100000" sheet="1" objects="1" scenarios="1"/>
  <mergeCells count="2">
    <mergeCell ref="A5:E5"/>
    <mergeCell ref="A1:G2"/>
  </mergeCells>
  <printOptions horizontalCentered="1" verticalCentered="1"/>
  <pageMargins left="0.78740157480314965" right="0.51181102362204722" top="0.39370078740157483" bottom="0.51181102362204722" header="0" footer="0"/>
  <pageSetup paperSize="9" scale="93" orientation="landscape" r:id="rId1"/>
  <headerFooter alignWithMargins="0"/>
  <ignoredErrors>
    <ignoredError sqref="F7:G7" numberStoredAsText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1:T30"/>
  <sheetViews>
    <sheetView showGridLines="0" zoomScaleNormal="100" zoomScaleSheetLayoutView="100" workbookViewId="0">
      <pane ySplit="7" topLeftCell="A8" activePane="bottomLeft" state="frozen"/>
      <selection activeCell="H30" sqref="H30"/>
      <selection pane="bottomLeft" activeCell="A4" sqref="A4"/>
    </sheetView>
  </sheetViews>
  <sheetFormatPr baseColWidth="10" defaultColWidth="11.44140625" defaultRowHeight="13.2" x14ac:dyDescent="0.25"/>
  <cols>
    <col min="1" max="1" width="19" style="77" customWidth="1"/>
    <col min="2" max="10" width="15.6640625" style="77" customWidth="1"/>
    <col min="11" max="11" width="8.44140625" style="77" customWidth="1"/>
    <col min="12" max="12" width="17.109375" style="77" customWidth="1"/>
    <col min="13" max="13" width="11.44140625" style="77"/>
    <col min="14" max="14" width="18.109375" style="77" customWidth="1"/>
    <col min="15" max="15" width="11.44140625" style="77"/>
    <col min="16" max="16" width="14.88671875" style="77" bestFit="1" customWidth="1"/>
    <col min="17" max="16384" width="11.44140625" style="77"/>
  </cols>
  <sheetData>
    <row r="1" spans="1:20" customFormat="1" ht="20.25" customHeight="1" x14ac:dyDescent="0.25">
      <c r="A1" s="510" t="s">
        <v>619</v>
      </c>
      <c r="B1" s="510"/>
      <c r="C1" s="510"/>
      <c r="D1" s="510"/>
      <c r="E1" s="510"/>
      <c r="F1" s="510"/>
      <c r="G1" s="322"/>
      <c r="H1" s="322"/>
      <c r="I1" s="322"/>
      <c r="J1" s="322"/>
    </row>
    <row r="2" spans="1:20" customFormat="1" ht="30.6" customHeight="1" x14ac:dyDescent="0.25">
      <c r="A2" s="510"/>
      <c r="B2" s="510"/>
      <c r="C2" s="510"/>
      <c r="D2" s="510"/>
      <c r="E2" s="510"/>
      <c r="F2" s="510"/>
      <c r="G2" s="322"/>
      <c r="H2" s="322"/>
      <c r="I2" s="322"/>
      <c r="J2" s="322"/>
    </row>
    <row r="3" spans="1:20" customFormat="1" ht="3.9" customHeight="1" x14ac:dyDescent="0.25"/>
    <row r="4" spans="1:20" customFormat="1" ht="21.9" customHeight="1" x14ac:dyDescent="0.25">
      <c r="A4" s="325" t="s">
        <v>539</v>
      </c>
      <c r="B4" s="157"/>
      <c r="C4" s="157"/>
      <c r="D4" s="157"/>
      <c r="E4" s="157"/>
      <c r="F4" s="157"/>
      <c r="G4" s="157"/>
      <c r="H4" s="157"/>
      <c r="I4" s="157"/>
      <c r="J4" s="157"/>
    </row>
    <row r="5" spans="1:20" customFormat="1" ht="15.9" customHeight="1" thickBot="1" x14ac:dyDescent="0.3">
      <c r="A5" s="511" t="s">
        <v>2</v>
      </c>
      <c r="B5" s="511"/>
      <c r="C5" s="511"/>
      <c r="D5" s="511"/>
      <c r="E5" s="511"/>
      <c r="F5" s="511"/>
      <c r="G5" s="511"/>
      <c r="H5" s="511"/>
      <c r="I5" s="511"/>
      <c r="J5" s="511"/>
    </row>
    <row r="6" spans="1:20" customFormat="1" ht="103.5" customHeight="1" thickBot="1" x14ac:dyDescent="0.3">
      <c r="A6" s="315" t="s">
        <v>81</v>
      </c>
      <c r="B6" s="149" t="s">
        <v>139</v>
      </c>
      <c r="C6" s="149" t="s">
        <v>87</v>
      </c>
      <c r="D6" s="149" t="s">
        <v>136</v>
      </c>
      <c r="E6" s="149" t="s">
        <v>125</v>
      </c>
      <c r="F6" s="149" t="s">
        <v>140</v>
      </c>
      <c r="G6" s="149" t="s">
        <v>324</v>
      </c>
      <c r="H6" s="149" t="s">
        <v>205</v>
      </c>
      <c r="I6" s="149" t="s">
        <v>206</v>
      </c>
      <c r="J6" s="149" t="s">
        <v>323</v>
      </c>
    </row>
    <row r="7" spans="1:20" customFormat="1" ht="15" customHeight="1" x14ac:dyDescent="0.25">
      <c r="A7" s="395"/>
      <c r="B7" s="160" t="s">
        <v>4</v>
      </c>
      <c r="C7" s="161" t="s">
        <v>23</v>
      </c>
      <c r="D7" s="161" t="s">
        <v>5</v>
      </c>
      <c r="E7" s="161" t="s">
        <v>63</v>
      </c>
      <c r="F7" s="161" t="s">
        <v>34</v>
      </c>
      <c r="G7" s="161" t="s">
        <v>141</v>
      </c>
      <c r="H7" s="161" t="s">
        <v>36</v>
      </c>
      <c r="I7" s="161" t="s">
        <v>37</v>
      </c>
      <c r="J7" s="161" t="s">
        <v>204</v>
      </c>
    </row>
    <row r="8" spans="1:20" ht="21.9" customHeight="1" x14ac:dyDescent="0.25">
      <c r="A8" s="242" t="s">
        <v>6</v>
      </c>
      <c r="B8" s="243">
        <v>899212.13476000004</v>
      </c>
      <c r="C8" s="243">
        <v>392974.05713999999</v>
      </c>
      <c r="D8" s="243">
        <v>233.88316000000123</v>
      </c>
      <c r="E8" s="243">
        <v>-421233.65753000003</v>
      </c>
      <c r="F8" s="243">
        <v>-28949.94152</v>
      </c>
      <c r="G8" s="243">
        <f>B8+C8+D8+E8+F8</f>
        <v>842236.47600999998</v>
      </c>
      <c r="H8" s="243">
        <v>803516.33810000005</v>
      </c>
      <c r="I8" s="243">
        <v>0</v>
      </c>
      <c r="J8" s="243">
        <f>G8+H8+I8</f>
        <v>1645752.8141100002</v>
      </c>
      <c r="K8" s="79"/>
      <c r="L8" s="80"/>
      <c r="M8" s="80"/>
      <c r="N8" s="80"/>
      <c r="O8" s="80"/>
      <c r="P8" s="80"/>
      <c r="Q8" s="80"/>
      <c r="R8" s="80"/>
      <c r="S8" s="80"/>
      <c r="T8" s="80"/>
    </row>
    <row r="9" spans="1:20" ht="21.9" customHeight="1" x14ac:dyDescent="0.25">
      <c r="A9" s="242" t="s">
        <v>7</v>
      </c>
      <c r="B9" s="243">
        <v>78379.252299999993</v>
      </c>
      <c r="C9" s="243">
        <v>-22987.134709999998</v>
      </c>
      <c r="D9" s="243">
        <v>-27949.028340000001</v>
      </c>
      <c r="E9" s="243">
        <v>110125.54955</v>
      </c>
      <c r="F9" s="243">
        <v>-19584.567889999998</v>
      </c>
      <c r="G9" s="243">
        <f t="shared" ref="G9:G22" si="0">B9+C9+D9+E9+F9</f>
        <v>117984.07090999998</v>
      </c>
      <c r="H9" s="243">
        <v>0</v>
      </c>
      <c r="I9" s="243">
        <v>237036.08364</v>
      </c>
      <c r="J9" s="243">
        <f t="shared" ref="J9:J22" si="1">G9+H9+I9</f>
        <v>355020.15454999998</v>
      </c>
      <c r="K9" s="79"/>
      <c r="L9" s="80"/>
      <c r="M9" s="80"/>
      <c r="N9" s="80"/>
      <c r="O9" s="80"/>
      <c r="P9" s="80"/>
      <c r="Q9" s="80"/>
      <c r="R9" s="80"/>
      <c r="S9" s="80"/>
      <c r="T9" s="80"/>
    </row>
    <row r="10" spans="1:20" ht="21.9" customHeight="1" x14ac:dyDescent="0.25">
      <c r="A10" s="242" t="s">
        <v>8</v>
      </c>
      <c r="B10" s="243">
        <v>300163.39594999998</v>
      </c>
      <c r="C10" s="243">
        <v>-158285.45285</v>
      </c>
      <c r="D10" s="243">
        <v>16311.176880000006</v>
      </c>
      <c r="E10" s="243">
        <v>416153.29246000003</v>
      </c>
      <c r="F10" s="243">
        <v>-21410.307379999998</v>
      </c>
      <c r="G10" s="243">
        <f t="shared" si="0"/>
        <v>552932.10505999997</v>
      </c>
      <c r="H10" s="243">
        <v>117828.71554</v>
      </c>
      <c r="I10" s="243">
        <v>451140.67429</v>
      </c>
      <c r="J10" s="243">
        <f t="shared" si="1"/>
        <v>1121901.49489</v>
      </c>
      <c r="K10" s="79"/>
      <c r="L10" s="80"/>
      <c r="M10" s="80"/>
      <c r="N10" s="80"/>
      <c r="O10" s="80"/>
      <c r="P10" s="80"/>
      <c r="Q10" s="80"/>
      <c r="R10" s="80"/>
      <c r="S10" s="80"/>
      <c r="T10" s="80"/>
    </row>
    <row r="11" spans="1:20" ht="21.9" customHeight="1" x14ac:dyDescent="0.25">
      <c r="A11" s="242" t="s">
        <v>9</v>
      </c>
      <c r="B11" s="243">
        <v>15405.38877</v>
      </c>
      <c r="C11" s="243">
        <v>-9006.0334000000003</v>
      </c>
      <c r="D11" s="243">
        <v>-13358.041209999999</v>
      </c>
      <c r="E11" s="243">
        <v>71509.899669999999</v>
      </c>
      <c r="F11" s="243">
        <v>-6289.1232300000001</v>
      </c>
      <c r="G11" s="243">
        <f t="shared" si="0"/>
        <v>58262.090600000003</v>
      </c>
      <c r="H11" s="243">
        <v>0</v>
      </c>
      <c r="I11" s="243">
        <v>92298.179950000005</v>
      </c>
      <c r="J11" s="243">
        <f t="shared" si="1"/>
        <v>150560.27055000002</v>
      </c>
      <c r="K11" s="79"/>
      <c r="L11" s="80"/>
      <c r="M11" s="80"/>
      <c r="N11" s="80"/>
      <c r="O11" s="80"/>
      <c r="P11" s="80"/>
      <c r="Q11" s="80"/>
      <c r="R11" s="80"/>
      <c r="S11" s="80"/>
      <c r="T11" s="80"/>
    </row>
    <row r="12" spans="1:20" ht="21.9" customHeight="1" x14ac:dyDescent="0.25">
      <c r="A12" s="242" t="s">
        <v>10</v>
      </c>
      <c r="B12" s="243">
        <v>23297.213779999998</v>
      </c>
      <c r="C12" s="243">
        <v>-17942.417590000001</v>
      </c>
      <c r="D12" s="243">
        <v>-3760.4022999999997</v>
      </c>
      <c r="E12" s="243">
        <v>50614.219040000004</v>
      </c>
      <c r="F12" s="243">
        <v>-14001.429840000001</v>
      </c>
      <c r="G12" s="243">
        <f t="shared" si="0"/>
        <v>38207.183090000006</v>
      </c>
      <c r="H12" s="243">
        <v>0</v>
      </c>
      <c r="I12" s="243">
        <v>50316.924249999996</v>
      </c>
      <c r="J12" s="243">
        <f t="shared" si="1"/>
        <v>88524.107340000002</v>
      </c>
      <c r="K12" s="79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21.9" customHeight="1" x14ac:dyDescent="0.25">
      <c r="A13" s="242" t="s">
        <v>11</v>
      </c>
      <c r="B13" s="243">
        <v>25257.746319999998</v>
      </c>
      <c r="C13" s="243">
        <v>-2709.8303799999999</v>
      </c>
      <c r="D13" s="243">
        <v>2503.1858700000003</v>
      </c>
      <c r="E13" s="243">
        <v>1478.8372199999999</v>
      </c>
      <c r="F13" s="243">
        <v>-6178.1935299999996</v>
      </c>
      <c r="G13" s="243">
        <f t="shared" si="0"/>
        <v>20351.745500000001</v>
      </c>
      <c r="H13" s="243">
        <v>0</v>
      </c>
      <c r="I13" s="243">
        <v>24132.448260000001</v>
      </c>
      <c r="J13" s="243">
        <f t="shared" si="1"/>
        <v>44484.193760000002</v>
      </c>
      <c r="K13" s="79"/>
      <c r="L13" s="80"/>
      <c r="M13" s="80"/>
      <c r="N13" s="80"/>
      <c r="O13" s="80"/>
      <c r="P13" s="80"/>
      <c r="Q13" s="80"/>
      <c r="R13" s="80"/>
      <c r="S13" s="80"/>
      <c r="T13" s="80"/>
    </row>
    <row r="14" spans="1:20" ht="21.9" customHeight="1" x14ac:dyDescent="0.25">
      <c r="A14" s="242" t="s">
        <v>12</v>
      </c>
      <c r="B14" s="243">
        <v>71608.646789999999</v>
      </c>
      <c r="C14" s="243">
        <v>1775.74666</v>
      </c>
      <c r="D14" s="243">
        <v>-1639.4095399999997</v>
      </c>
      <c r="E14" s="243">
        <v>44745.34835</v>
      </c>
      <c r="F14" s="243">
        <v>3914.34692</v>
      </c>
      <c r="G14" s="243">
        <f t="shared" si="0"/>
        <v>120404.67918000001</v>
      </c>
      <c r="H14" s="243">
        <v>91425.22004</v>
      </c>
      <c r="I14" s="243">
        <v>71869.083079999997</v>
      </c>
      <c r="J14" s="243">
        <f t="shared" si="1"/>
        <v>283698.98230000003</v>
      </c>
      <c r="K14" s="79"/>
      <c r="L14" s="80"/>
      <c r="M14" s="80"/>
      <c r="N14" s="80"/>
      <c r="O14" s="80"/>
      <c r="P14" s="80"/>
      <c r="Q14" s="80"/>
      <c r="R14" s="80"/>
      <c r="S14" s="80"/>
      <c r="T14" s="80"/>
    </row>
    <row r="15" spans="1:20" ht="21.9" customHeight="1" x14ac:dyDescent="0.25">
      <c r="A15" s="242" t="s">
        <v>13</v>
      </c>
      <c r="B15" s="243">
        <v>565181.93871999998</v>
      </c>
      <c r="C15" s="243">
        <v>-24458.543549999999</v>
      </c>
      <c r="D15" s="243">
        <v>-9823.3188399999999</v>
      </c>
      <c r="E15" s="243">
        <v>-84166.302609999999</v>
      </c>
      <c r="F15" s="243">
        <v>34903.720609999997</v>
      </c>
      <c r="G15" s="243">
        <f t="shared" si="0"/>
        <v>481637.49433000007</v>
      </c>
      <c r="H15" s="243">
        <v>682034.00193999999</v>
      </c>
      <c r="I15" s="243">
        <v>434424.79368</v>
      </c>
      <c r="J15" s="243">
        <f t="shared" si="1"/>
        <v>1598096.2899500001</v>
      </c>
      <c r="K15" s="79"/>
      <c r="L15" s="80"/>
      <c r="M15" s="80"/>
      <c r="N15" s="80"/>
      <c r="O15" s="80"/>
      <c r="P15" s="80"/>
      <c r="Q15" s="80"/>
      <c r="R15" s="80"/>
      <c r="S15" s="80"/>
      <c r="T15" s="80"/>
    </row>
    <row r="16" spans="1:20" ht="21.9" customHeight="1" x14ac:dyDescent="0.25">
      <c r="A16" s="242" t="s">
        <v>14</v>
      </c>
      <c r="B16" s="243">
        <v>98258.627909999996</v>
      </c>
      <c r="C16" s="243">
        <v>30613.59735</v>
      </c>
      <c r="D16" s="243">
        <v>-17439.116529999999</v>
      </c>
      <c r="E16" s="243">
        <v>47886.670389999999</v>
      </c>
      <c r="F16" s="243">
        <v>-9209.5504099999998</v>
      </c>
      <c r="G16" s="243">
        <f t="shared" si="0"/>
        <v>150110.22871</v>
      </c>
      <c r="H16" s="243">
        <v>0</v>
      </c>
      <c r="I16" s="243">
        <v>98762.831359999996</v>
      </c>
      <c r="J16" s="243">
        <f t="shared" si="1"/>
        <v>248873.06007000001</v>
      </c>
      <c r="K16" s="79"/>
      <c r="L16" s="80"/>
      <c r="M16" s="80"/>
      <c r="N16" s="80"/>
      <c r="O16" s="80"/>
      <c r="P16" s="80"/>
      <c r="Q16" s="80"/>
      <c r="R16" s="80"/>
      <c r="S16" s="80"/>
      <c r="T16" s="80"/>
    </row>
    <row r="17" spans="1:20" ht="21.9" customHeight="1" x14ac:dyDescent="0.25">
      <c r="A17" s="242" t="s">
        <v>15</v>
      </c>
      <c r="B17" s="243">
        <v>71206.331479999993</v>
      </c>
      <c r="C17" s="243">
        <v>-56674.064789999997</v>
      </c>
      <c r="D17" s="243">
        <v>-10717.064060000001</v>
      </c>
      <c r="E17" s="243">
        <v>77581.39374</v>
      </c>
      <c r="F17" s="243">
        <v>-4467.44614</v>
      </c>
      <c r="G17" s="243">
        <f t="shared" si="0"/>
        <v>76929.150229999999</v>
      </c>
      <c r="H17" s="243">
        <v>0</v>
      </c>
      <c r="I17" s="243">
        <v>191515.99019000001</v>
      </c>
      <c r="J17" s="243">
        <f t="shared" si="1"/>
        <v>268445.14042000001</v>
      </c>
      <c r="K17" s="79"/>
      <c r="L17" s="80"/>
      <c r="M17" s="80"/>
      <c r="N17" s="80"/>
      <c r="O17" s="80"/>
      <c r="P17" s="80"/>
      <c r="Q17" s="80"/>
      <c r="R17" s="80"/>
      <c r="S17" s="80"/>
      <c r="T17" s="80"/>
    </row>
    <row r="18" spans="1:20" ht="21.9" customHeight="1" x14ac:dyDescent="0.25">
      <c r="A18" s="242" t="s">
        <v>16</v>
      </c>
      <c r="B18" s="243">
        <v>139404.30798000001</v>
      </c>
      <c r="C18" s="243">
        <v>0</v>
      </c>
      <c r="D18" s="243">
        <v>-9174.7762600000005</v>
      </c>
      <c r="E18" s="243">
        <v>21249.072980000001</v>
      </c>
      <c r="F18" s="243">
        <v>-3691.30494</v>
      </c>
      <c r="G18" s="243">
        <f t="shared" si="0"/>
        <v>147787.29976000002</v>
      </c>
      <c r="H18" s="243">
        <v>429105.69708000001</v>
      </c>
      <c r="I18" s="243">
        <v>102115.33162</v>
      </c>
      <c r="J18" s="243">
        <f t="shared" si="1"/>
        <v>679008.32845999999</v>
      </c>
      <c r="K18" s="79"/>
      <c r="L18" s="80"/>
      <c r="M18" s="80"/>
      <c r="N18" s="80"/>
      <c r="O18" s="80"/>
      <c r="P18" s="80"/>
      <c r="Q18" s="80"/>
      <c r="R18" s="80"/>
      <c r="S18" s="80"/>
      <c r="T18" s="80"/>
    </row>
    <row r="19" spans="1:20" ht="21.9" customHeight="1" x14ac:dyDescent="0.25">
      <c r="A19" s="242" t="s">
        <v>17</v>
      </c>
      <c r="B19" s="243">
        <v>21569.987379999999</v>
      </c>
      <c r="C19" s="243">
        <v>-7608.7925599999999</v>
      </c>
      <c r="D19" s="243">
        <v>-2643.7138199999999</v>
      </c>
      <c r="E19" s="243">
        <v>32418.62931</v>
      </c>
      <c r="F19" s="243">
        <v>-13398.715099999999</v>
      </c>
      <c r="G19" s="243">
        <f t="shared" si="0"/>
        <v>30337.395210000002</v>
      </c>
      <c r="H19" s="243">
        <v>0</v>
      </c>
      <c r="I19" s="243">
        <v>107537.47151</v>
      </c>
      <c r="J19" s="243">
        <f t="shared" si="1"/>
        <v>137874.86671999999</v>
      </c>
      <c r="K19" s="79"/>
      <c r="L19" s="80"/>
      <c r="M19" s="80"/>
      <c r="N19" s="80"/>
      <c r="O19" s="80"/>
      <c r="P19" s="80"/>
      <c r="Q19" s="80"/>
      <c r="R19" s="80"/>
      <c r="S19" s="80"/>
      <c r="T19" s="80"/>
    </row>
    <row r="20" spans="1:20" ht="21.9" customHeight="1" x14ac:dyDescent="0.25">
      <c r="A20" s="242" t="s">
        <v>18</v>
      </c>
      <c r="B20" s="243">
        <v>235753.21275999999</v>
      </c>
      <c r="C20" s="243">
        <v>91776.994390000007</v>
      </c>
      <c r="D20" s="243">
        <v>8000.5012800000004</v>
      </c>
      <c r="E20" s="243">
        <v>-152548.55645999999</v>
      </c>
      <c r="F20" s="243">
        <v>18127.57617</v>
      </c>
      <c r="G20" s="243">
        <f t="shared" si="0"/>
        <v>201109.72814000008</v>
      </c>
      <c r="H20" s="243">
        <v>576168.18307000003</v>
      </c>
      <c r="I20" s="243">
        <v>0</v>
      </c>
      <c r="J20" s="243">
        <f t="shared" si="1"/>
        <v>777277.91121000005</v>
      </c>
      <c r="K20" s="79"/>
      <c r="L20" s="80"/>
      <c r="M20" s="80"/>
      <c r="N20" s="80"/>
      <c r="O20" s="80"/>
      <c r="P20" s="80"/>
      <c r="Q20" s="80"/>
      <c r="R20" s="80"/>
      <c r="S20" s="80"/>
      <c r="T20" s="80"/>
    </row>
    <row r="21" spans="1:20" ht="21.9" customHeight="1" x14ac:dyDescent="0.25">
      <c r="A21" s="242" t="s">
        <v>19</v>
      </c>
      <c r="B21" s="243">
        <v>1250830.7203299999</v>
      </c>
      <c r="C21" s="243">
        <v>512959.63341000001</v>
      </c>
      <c r="D21" s="243">
        <v>-49058.459669999997</v>
      </c>
      <c r="E21" s="243">
        <v>-703202.55691000004</v>
      </c>
      <c r="F21" s="243">
        <v>13061.984990000001</v>
      </c>
      <c r="G21" s="243">
        <f t="shared" si="0"/>
        <v>1024591.3221499999</v>
      </c>
      <c r="H21" s="243">
        <v>74276.312529999996</v>
      </c>
      <c r="I21" s="243">
        <v>0</v>
      </c>
      <c r="J21" s="243">
        <f t="shared" si="1"/>
        <v>1098867.6346799999</v>
      </c>
      <c r="K21" s="79"/>
      <c r="L21" s="80"/>
      <c r="M21" s="80"/>
      <c r="N21" s="80"/>
      <c r="O21" s="80"/>
      <c r="P21" s="80"/>
      <c r="Q21" s="80"/>
      <c r="R21" s="80"/>
      <c r="S21" s="80"/>
      <c r="T21" s="80"/>
    </row>
    <row r="22" spans="1:20" ht="21.9" customHeight="1" x14ac:dyDescent="0.25">
      <c r="A22" s="242" t="s">
        <v>20</v>
      </c>
      <c r="B22" s="243">
        <v>40820.599119999999</v>
      </c>
      <c r="C22" s="243">
        <v>-12581.166069999999</v>
      </c>
      <c r="D22" s="243">
        <v>44692.150280000002</v>
      </c>
      <c r="E22" s="243">
        <v>70944.660789999994</v>
      </c>
      <c r="F22" s="243">
        <v>-14940.18218</v>
      </c>
      <c r="G22" s="243">
        <f t="shared" si="0"/>
        <v>128936.06193999999</v>
      </c>
      <c r="H22" s="243">
        <v>0</v>
      </c>
      <c r="I22" s="243">
        <v>207279.32003</v>
      </c>
      <c r="J22" s="243">
        <f t="shared" si="1"/>
        <v>336215.38196999999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0" ht="21.9" customHeight="1" x14ac:dyDescent="0.25">
      <c r="A23" s="423" t="s">
        <v>82</v>
      </c>
      <c r="B23" s="319">
        <f>SUM(B8:B22)</f>
        <v>3836349.5043500001</v>
      </c>
      <c r="C23" s="319">
        <f t="shared" ref="C23:J23" si="2">SUM(C8:C22)</f>
        <v>717846.59304999991</v>
      </c>
      <c r="D23" s="319">
        <f t="shared" si="2"/>
        <v>-73822.433099999995</v>
      </c>
      <c r="E23" s="319">
        <f t="shared" si="2"/>
        <v>-416443.50001000013</v>
      </c>
      <c r="F23" s="319">
        <f t="shared" si="2"/>
        <v>-72113.133470000015</v>
      </c>
      <c r="G23" s="319">
        <f t="shared" si="2"/>
        <v>3991817.03082</v>
      </c>
      <c r="H23" s="319">
        <f t="shared" si="2"/>
        <v>2774354.4682999998</v>
      </c>
      <c r="I23" s="319">
        <f t="shared" si="2"/>
        <v>2068429.1318600003</v>
      </c>
      <c r="J23" s="319">
        <f t="shared" si="2"/>
        <v>8834600.6309799999</v>
      </c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spans="1:20" ht="21.9" customHeight="1" x14ac:dyDescent="0.25">
      <c r="A24" s="244" t="s">
        <v>135</v>
      </c>
      <c r="B24" s="243">
        <v>0</v>
      </c>
      <c r="C24" s="243">
        <v>0</v>
      </c>
      <c r="D24" s="243">
        <v>0</v>
      </c>
      <c r="E24" s="243">
        <v>0</v>
      </c>
      <c r="F24" s="243">
        <v>-772.24</v>
      </c>
      <c r="G24" s="243">
        <f t="shared" ref="G24:G25" si="3">B24+C24+D24+E24+F24</f>
        <v>-772.24</v>
      </c>
      <c r="H24" s="243">
        <v>0</v>
      </c>
      <c r="I24" s="243">
        <v>9049.3799999999992</v>
      </c>
      <c r="J24" s="243">
        <f t="shared" ref="J24:J25" si="4">G24+H24+I24</f>
        <v>8277.14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 ht="21.9" customHeight="1" x14ac:dyDescent="0.25">
      <c r="A25" s="244" t="s">
        <v>134</v>
      </c>
      <c r="B25" s="243">
        <v>0</v>
      </c>
      <c r="C25" s="243">
        <v>0</v>
      </c>
      <c r="D25" s="243">
        <v>0</v>
      </c>
      <c r="E25" s="243">
        <v>0</v>
      </c>
      <c r="F25" s="243">
        <v>-964.42</v>
      </c>
      <c r="G25" s="243">
        <f t="shared" si="3"/>
        <v>-964.42</v>
      </c>
      <c r="H25" s="243">
        <v>0</v>
      </c>
      <c r="I25" s="243">
        <v>10083.59</v>
      </c>
      <c r="J25" s="243">
        <f t="shared" si="4"/>
        <v>9119.17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</row>
    <row r="26" spans="1:20" ht="21.9" customHeight="1" x14ac:dyDescent="0.25">
      <c r="A26" s="423" t="s">
        <v>83</v>
      </c>
      <c r="B26" s="319">
        <f>SUM(B24:B25)</f>
        <v>0</v>
      </c>
      <c r="C26" s="319">
        <f t="shared" ref="C26:J26" si="5">SUM(C24:C25)</f>
        <v>0</v>
      </c>
      <c r="D26" s="319">
        <f t="shared" si="5"/>
        <v>0</v>
      </c>
      <c r="E26" s="319">
        <f t="shared" si="5"/>
        <v>0</v>
      </c>
      <c r="F26" s="319">
        <f t="shared" si="5"/>
        <v>-1736.6599999999999</v>
      </c>
      <c r="G26" s="319">
        <f t="shared" si="5"/>
        <v>-1736.6599999999999</v>
      </c>
      <c r="H26" s="319">
        <f t="shared" si="5"/>
        <v>0</v>
      </c>
      <c r="I26" s="319">
        <f t="shared" si="5"/>
        <v>19132.97</v>
      </c>
      <c r="J26" s="319">
        <f t="shared" si="5"/>
        <v>17396.309999999998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</row>
    <row r="27" spans="1:20" ht="21.9" customHeight="1" x14ac:dyDescent="0.25">
      <c r="A27" s="423" t="s">
        <v>138</v>
      </c>
      <c r="B27" s="319">
        <f>B23+B26</f>
        <v>3836349.5043500001</v>
      </c>
      <c r="C27" s="319">
        <f t="shared" ref="C27:J27" si="6">C23+C26</f>
        <v>717846.59304999991</v>
      </c>
      <c r="D27" s="319">
        <f t="shared" si="6"/>
        <v>-73822.433099999995</v>
      </c>
      <c r="E27" s="319">
        <f t="shared" si="6"/>
        <v>-416443.50001000013</v>
      </c>
      <c r="F27" s="319">
        <f t="shared" si="6"/>
        <v>-73849.793470000019</v>
      </c>
      <c r="G27" s="319">
        <f t="shared" si="6"/>
        <v>3990080.3708199998</v>
      </c>
      <c r="H27" s="319">
        <f t="shared" si="6"/>
        <v>2774354.4682999998</v>
      </c>
      <c r="I27" s="319">
        <f t="shared" si="6"/>
        <v>2087562.1018600003</v>
      </c>
      <c r="J27" s="319">
        <f t="shared" si="6"/>
        <v>8851996.9409800004</v>
      </c>
      <c r="K27" s="80"/>
      <c r="L27" s="80"/>
      <c r="M27" s="80"/>
      <c r="N27" s="80"/>
      <c r="O27" s="80"/>
      <c r="P27" s="80"/>
      <c r="Q27" s="80"/>
      <c r="R27" s="80"/>
      <c r="S27" s="80"/>
      <c r="T27" s="80"/>
    </row>
    <row r="28" spans="1:20" ht="24.75" customHeight="1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78"/>
      <c r="L28" s="78"/>
      <c r="M28" s="78"/>
      <c r="N28" s="78"/>
      <c r="O28" s="78"/>
      <c r="P28" s="78"/>
      <c r="Q28" s="78"/>
    </row>
    <row r="29" spans="1:20" x14ac:dyDescent="0.25">
      <c r="H29" s="84"/>
      <c r="I29" s="84"/>
      <c r="J29" s="83"/>
    </row>
    <row r="30" spans="1:20" x14ac:dyDescent="0.25">
      <c r="H30" s="84"/>
      <c r="I30" s="84"/>
      <c r="J30" s="83"/>
    </row>
  </sheetData>
  <sheetProtection algorithmName="SHA-512" hashValue="n2h4CK2bGV/MHKX0dBTt4d81730VtNugtSKY0nyMMXu1umdtGg/OXY3BTkkhKvbTX4k2dPby3pUh5lF+6Dpf0Q==" saltValue="U3n0zqj3EQ4fC0xzuqJnJw==" spinCount="100000" sheet="1" objects="1" scenarios="1"/>
  <mergeCells count="3">
    <mergeCell ref="A5:E5"/>
    <mergeCell ref="F5:J5"/>
    <mergeCell ref="A1:F2"/>
  </mergeCells>
  <printOptions horizontalCentered="1" verticalCentered="1"/>
  <pageMargins left="0.78740157480314965" right="0.51181102362204722" top="0.39370078740157483" bottom="0.51181102362204722" header="0" footer="0"/>
  <pageSetup paperSize="9" scale="83" orientation="landscape" r:id="rId1"/>
  <headerFooter alignWithMargins="0"/>
  <ignoredErrors>
    <ignoredError sqref="B7:J7" numberStoredAsText="1"/>
    <ignoredError sqref="G23:J2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88"/>
  <sheetViews>
    <sheetView showGridLines="0" zoomScaleNormal="100" zoomScaleSheetLayoutView="115" workbookViewId="0">
      <pane ySplit="9" topLeftCell="A10" activePane="bottomLeft" state="frozen"/>
      <selection activeCell="H17" sqref="H17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379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59"/>
      <c r="B3" s="159"/>
      <c r="C3" s="159"/>
      <c r="D3" s="159"/>
      <c r="E3" s="159"/>
      <c r="F3" s="102"/>
    </row>
    <row r="4" spans="1:12" ht="15.9" customHeight="1" x14ac:dyDescent="0.25">
      <c r="A4" s="325" t="s">
        <v>480</v>
      </c>
      <c r="B4" s="325"/>
      <c r="C4" s="325"/>
      <c r="D4" s="325"/>
      <c r="E4" s="325"/>
      <c r="F4" s="142"/>
      <c r="G4" s="141"/>
      <c r="H4" s="141"/>
    </row>
    <row r="5" spans="1:12" ht="15.9" customHeight="1" thickBot="1" x14ac:dyDescent="0.3">
      <c r="A5" s="511" t="s">
        <v>2</v>
      </c>
      <c r="B5" s="511"/>
      <c r="C5" s="511"/>
      <c r="D5" s="511"/>
      <c r="E5" s="511"/>
    </row>
    <row r="6" spans="1:12" ht="18" customHeight="1" x14ac:dyDescent="0.25">
      <c r="A6" s="512" t="s">
        <v>329</v>
      </c>
      <c r="B6" s="512"/>
      <c r="C6" s="512"/>
      <c r="D6" s="169">
        <v>783314.22123000002</v>
      </c>
      <c r="E6" s="170"/>
    </row>
    <row r="7" spans="1:12" ht="18" customHeight="1" thickBot="1" x14ac:dyDescent="0.3">
      <c r="A7" s="170" t="s">
        <v>332</v>
      </c>
      <c r="B7" s="170"/>
      <c r="C7" s="171"/>
      <c r="D7" s="169">
        <v>454322.24831339996</v>
      </c>
      <c r="E7" s="172" t="s">
        <v>0</v>
      </c>
    </row>
    <row r="8" spans="1:12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</row>
    <row r="9" spans="1:12" ht="17.100000000000001" customHeight="1" x14ac:dyDescent="0.25">
      <c r="A9" s="139"/>
      <c r="B9" s="161" t="s">
        <v>4</v>
      </c>
      <c r="C9" s="161" t="s">
        <v>98</v>
      </c>
      <c r="D9" s="161" t="s">
        <v>5</v>
      </c>
      <c r="E9" s="160" t="s">
        <v>99</v>
      </c>
    </row>
    <row r="10" spans="1:12" ht="21.9" customHeight="1" x14ac:dyDescent="0.25">
      <c r="A10" s="162" t="s">
        <v>6</v>
      </c>
      <c r="B10" s="173">
        <v>17.441147000000001</v>
      </c>
      <c r="C10" s="137">
        <v>79239.011182045113</v>
      </c>
      <c r="D10" s="137">
        <v>85969.47</v>
      </c>
      <c r="E10" s="137">
        <f>C10-D10</f>
        <v>-6730.4588179548882</v>
      </c>
      <c r="F10" s="1"/>
      <c r="I10" s="340"/>
      <c r="J10" s="340"/>
      <c r="K10" s="340"/>
      <c r="L10" s="340"/>
    </row>
    <row r="11" spans="1:12" ht="21.9" customHeight="1" x14ac:dyDescent="0.25">
      <c r="A11" s="162" t="s">
        <v>7</v>
      </c>
      <c r="B11" s="173">
        <v>6.0146280000000001</v>
      </c>
      <c r="C11" s="137">
        <v>27325.79315728728</v>
      </c>
      <c r="D11" s="137">
        <v>26898.35</v>
      </c>
      <c r="E11" s="137">
        <f t="shared" ref="E11:E24" si="0">C11-D11</f>
        <v>427.44315728728179</v>
      </c>
      <c r="F11" s="1"/>
      <c r="I11" s="340"/>
      <c r="J11" s="340"/>
      <c r="K11" s="340"/>
      <c r="L11" s="340"/>
    </row>
    <row r="12" spans="1:12" ht="21.9" customHeight="1" x14ac:dyDescent="0.25">
      <c r="A12" s="162" t="s">
        <v>8</v>
      </c>
      <c r="B12" s="173">
        <v>18.487860999999999</v>
      </c>
      <c r="C12" s="137">
        <v>83994.465760256222</v>
      </c>
      <c r="D12" s="137">
        <v>80193.919999999998</v>
      </c>
      <c r="E12" s="137">
        <f t="shared" si="0"/>
        <v>3800.5457602562237</v>
      </c>
      <c r="F12" s="1"/>
      <c r="I12" s="340"/>
      <c r="J12" s="340"/>
      <c r="K12" s="340"/>
      <c r="L12" s="340"/>
    </row>
    <row r="13" spans="1:12" ht="21.9" customHeight="1" x14ac:dyDescent="0.25">
      <c r="A13" s="162" t="s">
        <v>9</v>
      </c>
      <c r="B13" s="173">
        <v>2.7223760000000001</v>
      </c>
      <c r="C13" s="137">
        <v>12368.359850744404</v>
      </c>
      <c r="D13" s="137">
        <v>12198.54</v>
      </c>
      <c r="E13" s="137">
        <f t="shared" si="0"/>
        <v>169.81985074440308</v>
      </c>
      <c r="F13" s="1"/>
      <c r="I13" s="340"/>
      <c r="J13" s="340"/>
      <c r="K13" s="340"/>
      <c r="L13" s="340"/>
    </row>
    <row r="14" spans="1:12" ht="21.9" customHeight="1" x14ac:dyDescent="0.25">
      <c r="A14" s="162" t="s">
        <v>10</v>
      </c>
      <c r="B14" s="173">
        <v>1.4916499999999999</v>
      </c>
      <c r="C14" s="137">
        <v>6776.8978169668299</v>
      </c>
      <c r="D14" s="137">
        <v>6854.31</v>
      </c>
      <c r="E14" s="137">
        <f t="shared" si="0"/>
        <v>-77.41218303317055</v>
      </c>
      <c r="F14" s="1"/>
      <c r="I14" s="340"/>
      <c r="J14" s="340"/>
      <c r="K14" s="340"/>
      <c r="L14" s="340"/>
    </row>
    <row r="15" spans="1:12" ht="21.9" customHeight="1" x14ac:dyDescent="0.25">
      <c r="A15" s="162" t="s">
        <v>11</v>
      </c>
      <c r="B15" s="173">
        <v>0.72294000000000003</v>
      </c>
      <c r="C15" s="137">
        <v>3284.4772619568939</v>
      </c>
      <c r="D15" s="137">
        <v>3524.84</v>
      </c>
      <c r="E15" s="137">
        <f t="shared" si="0"/>
        <v>-240.36273804310622</v>
      </c>
      <c r="F15" s="1"/>
      <c r="I15" s="340"/>
      <c r="J15" s="340"/>
      <c r="K15" s="340"/>
      <c r="L15" s="340"/>
    </row>
    <row r="16" spans="1:12" ht="21.9" customHeight="1" x14ac:dyDescent="0.25">
      <c r="A16" s="162" t="s">
        <v>12</v>
      </c>
      <c r="B16" s="173">
        <v>3.2447299999999997</v>
      </c>
      <c r="C16" s="137">
        <v>14741.530287699381</v>
      </c>
      <c r="D16" s="137">
        <v>13978.74</v>
      </c>
      <c r="E16" s="137">
        <f t="shared" si="0"/>
        <v>762.79028769938122</v>
      </c>
      <c r="F16" s="1"/>
      <c r="I16" s="340"/>
      <c r="J16" s="340"/>
      <c r="K16" s="340"/>
      <c r="L16" s="340"/>
    </row>
    <row r="17" spans="1:12" ht="21.9" customHeight="1" x14ac:dyDescent="0.25">
      <c r="A17" s="162" t="s">
        <v>13</v>
      </c>
      <c r="B17" s="173">
        <v>11.285333999999999</v>
      </c>
      <c r="C17" s="137">
        <v>51271.783158476552</v>
      </c>
      <c r="D17" s="137">
        <v>52561.71</v>
      </c>
      <c r="E17" s="137">
        <f t="shared" si="0"/>
        <v>-1289.9268415234474</v>
      </c>
      <c r="F17" s="1"/>
      <c r="I17" s="340"/>
      <c r="J17" s="340"/>
      <c r="K17" s="340"/>
      <c r="L17" s="340"/>
    </row>
    <row r="18" spans="1:12" ht="21.9" customHeight="1" x14ac:dyDescent="0.25">
      <c r="A18" s="162" t="s">
        <v>14</v>
      </c>
      <c r="B18" s="173">
        <v>3.2047819999999998</v>
      </c>
      <c r="C18" s="137">
        <v>14560.037635943145</v>
      </c>
      <c r="D18" s="137">
        <v>14089.01</v>
      </c>
      <c r="E18" s="137">
        <f t="shared" si="0"/>
        <v>471.02763594314456</v>
      </c>
      <c r="F18" s="1"/>
      <c r="I18" s="340"/>
      <c r="J18" s="340"/>
      <c r="K18" s="340"/>
      <c r="L18" s="340"/>
    </row>
    <row r="19" spans="1:12" ht="21.9" customHeight="1" x14ac:dyDescent="0.25">
      <c r="A19" s="162" t="s">
        <v>15</v>
      </c>
      <c r="B19" s="173">
        <v>4.1289859999999994</v>
      </c>
      <c r="C19" s="137">
        <v>18758.902027745517</v>
      </c>
      <c r="D19" s="137">
        <v>18805.2</v>
      </c>
      <c r="E19" s="137">
        <f t="shared" si="0"/>
        <v>-46.297972254484193</v>
      </c>
      <c r="F19" s="1"/>
      <c r="I19" s="340"/>
      <c r="J19" s="340"/>
      <c r="K19" s="340"/>
      <c r="L19" s="340"/>
    </row>
    <row r="20" spans="1:12" ht="21.9" customHeight="1" x14ac:dyDescent="0.25">
      <c r="A20" s="162" t="s">
        <v>16</v>
      </c>
      <c r="B20" s="173">
        <v>3.8427640000000061</v>
      </c>
      <c r="C20" s="137">
        <v>17458.531802177968</v>
      </c>
      <c r="D20" s="137">
        <v>19515.04</v>
      </c>
      <c r="E20" s="137">
        <f t="shared" si="0"/>
        <v>-2056.5081978220333</v>
      </c>
      <c r="F20" s="1"/>
      <c r="I20" s="340"/>
      <c r="J20" s="340"/>
      <c r="K20" s="340"/>
      <c r="L20" s="340"/>
    </row>
    <row r="21" spans="1:12" ht="21.9" customHeight="1" x14ac:dyDescent="0.25">
      <c r="A21" s="162" t="s">
        <v>17</v>
      </c>
      <c r="B21" s="173">
        <v>1.8707279999999999</v>
      </c>
      <c r="C21" s="137">
        <v>8499.1335094283004</v>
      </c>
      <c r="D21" s="137">
        <v>8185.35</v>
      </c>
      <c r="E21" s="137">
        <f t="shared" si="0"/>
        <v>313.78350942830002</v>
      </c>
      <c r="F21" s="1"/>
      <c r="I21" s="340"/>
      <c r="J21" s="340"/>
      <c r="K21" s="340"/>
      <c r="L21" s="340"/>
    </row>
    <row r="22" spans="1:12" ht="21.9" customHeight="1" x14ac:dyDescent="0.25">
      <c r="A22" s="162" t="s">
        <v>18</v>
      </c>
      <c r="B22" s="173">
        <v>2.9406940000000001</v>
      </c>
      <c r="C22" s="137">
        <v>13360.227096817254</v>
      </c>
      <c r="D22" s="137">
        <v>16563.88</v>
      </c>
      <c r="E22" s="137">
        <f t="shared" si="0"/>
        <v>-3203.6529031827467</v>
      </c>
      <c r="F22" s="1"/>
      <c r="I22" s="340"/>
      <c r="J22" s="340"/>
      <c r="K22" s="340"/>
      <c r="L22" s="340"/>
    </row>
    <row r="23" spans="1:12" ht="21.9" customHeight="1" x14ac:dyDescent="0.25">
      <c r="A23" s="162" t="s">
        <v>19</v>
      </c>
      <c r="B23" s="173">
        <v>16.595852999999998</v>
      </c>
      <c r="C23" s="137">
        <v>75398.652476386822</v>
      </c>
      <c r="D23" s="137">
        <v>75361.37</v>
      </c>
      <c r="E23" s="137">
        <f t="shared" si="0"/>
        <v>37.282476386826602</v>
      </c>
      <c r="F23" s="1"/>
      <c r="I23" s="340"/>
      <c r="J23" s="340"/>
      <c r="K23" s="340"/>
      <c r="L23" s="340"/>
    </row>
    <row r="24" spans="1:12" ht="21.9" customHeight="1" x14ac:dyDescent="0.25">
      <c r="A24" s="191" t="s">
        <v>20</v>
      </c>
      <c r="B24" s="173">
        <v>6.0055269999999998</v>
      </c>
      <c r="C24" s="137">
        <v>27284.44528946828</v>
      </c>
      <c r="D24" s="137">
        <v>25704.28</v>
      </c>
      <c r="E24" s="337">
        <f t="shared" si="0"/>
        <v>1580.1652894682811</v>
      </c>
      <c r="F24" s="1"/>
      <c r="I24" s="340"/>
      <c r="J24" s="340"/>
      <c r="K24" s="340"/>
      <c r="L24" s="340"/>
    </row>
    <row r="25" spans="1:12" ht="21.9" customHeight="1" x14ac:dyDescent="0.25">
      <c r="A25" s="338" t="s">
        <v>21</v>
      </c>
      <c r="B25" s="146">
        <f>SUM(B10:B24)</f>
        <v>99.999999999999972</v>
      </c>
      <c r="C25" s="138">
        <f>SUM(C10:C24)</f>
        <v>454322.24831339996</v>
      </c>
      <c r="D25" s="138">
        <f t="shared" ref="D25:E25" si="1">SUM(D10:D24)</f>
        <v>460404.01</v>
      </c>
      <c r="E25" s="138">
        <f t="shared" si="1"/>
        <v>-6081.7616866000344</v>
      </c>
      <c r="F25" s="3"/>
      <c r="I25" s="340"/>
      <c r="J25" s="340"/>
      <c r="K25" s="340"/>
      <c r="L25" s="340"/>
    </row>
    <row r="26" spans="1:12" x14ac:dyDescent="0.25">
      <c r="A26" s="4"/>
    </row>
    <row r="28" spans="1:12" x14ac:dyDescent="0.25">
      <c r="A28" s="4"/>
      <c r="B28" s="51"/>
      <c r="C28" s="57"/>
      <c r="D28" s="51"/>
      <c r="E28" s="51"/>
      <c r="F28" s="51"/>
    </row>
    <row r="29" spans="1:12" x14ac:dyDescent="0.25">
      <c r="A29" s="4"/>
      <c r="C29" s="2"/>
    </row>
    <row r="31" spans="1:12" x14ac:dyDescent="0.25">
      <c r="A31" s="1"/>
      <c r="C31" s="52"/>
    </row>
    <row r="32" spans="1:12" x14ac:dyDescent="0.25">
      <c r="A32" s="1"/>
      <c r="C32" s="4"/>
    </row>
    <row r="88" spans="3:3" x14ac:dyDescent="0.25">
      <c r="C88" t="s">
        <v>85</v>
      </c>
    </row>
  </sheetData>
  <sheetProtection algorithmName="SHA-512" hashValue="avfmP86GRz94kiZSdmarQtA0lHSzC8DR8vc/ZOJqE7u+4AL2QSdstk/QfRc/84HFmTZRYKxyXjtMvvjlWwSwow==" saltValue="EYmOtmgSCm9OZZtsGj/pqA==" spinCount="100000" sheet="1" objects="1" scenarios="1"/>
  <mergeCells count="3">
    <mergeCell ref="A6:C6"/>
    <mergeCell ref="A5:E5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E9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zoomScaleNormal="100" zoomScaleSheetLayoutView="115" workbookViewId="0">
      <pane ySplit="9" topLeftCell="A10" activePane="bottomLeft" state="frozen"/>
      <selection activeCell="E9" activeCellId="8" sqref="A5 D9 E9 A5 D9 E9 A5 D9 E9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58"/>
      <c r="B3" s="158"/>
      <c r="C3" s="158"/>
      <c r="D3" s="158"/>
      <c r="E3" s="158"/>
      <c r="F3" s="102"/>
    </row>
    <row r="4" spans="1:12" ht="15.9" customHeight="1" x14ac:dyDescent="0.25">
      <c r="A4" s="325" t="s">
        <v>482</v>
      </c>
      <c r="B4" s="325"/>
      <c r="C4" s="325"/>
      <c r="D4" s="325"/>
      <c r="E4" s="325"/>
      <c r="F4" s="142"/>
      <c r="G4" s="141"/>
      <c r="H4" s="141"/>
    </row>
    <row r="5" spans="1:12" ht="15.9" customHeight="1" thickBot="1" x14ac:dyDescent="0.3">
      <c r="A5" s="511" t="s">
        <v>2</v>
      </c>
      <c r="B5" s="511"/>
      <c r="C5" s="511"/>
      <c r="D5" s="511"/>
      <c r="E5" s="511"/>
    </row>
    <row r="6" spans="1:12" ht="18" customHeight="1" x14ac:dyDescent="0.25">
      <c r="A6" s="512" t="s">
        <v>329</v>
      </c>
      <c r="B6" s="512"/>
      <c r="C6" s="512"/>
      <c r="D6" s="169">
        <v>21491.239450000001</v>
      </c>
      <c r="E6" s="170"/>
    </row>
    <row r="7" spans="1:12" ht="18" customHeight="1" thickBot="1" x14ac:dyDescent="0.3">
      <c r="A7" s="170" t="s">
        <v>332</v>
      </c>
      <c r="B7" s="170"/>
      <c r="C7" s="171"/>
      <c r="D7" s="169">
        <v>12464.918881</v>
      </c>
      <c r="E7" s="172" t="s">
        <v>0</v>
      </c>
    </row>
    <row r="8" spans="1:12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</row>
    <row r="9" spans="1:12" ht="17.100000000000001" customHeight="1" x14ac:dyDescent="0.25">
      <c r="A9" s="139"/>
      <c r="B9" s="161" t="s">
        <v>4</v>
      </c>
      <c r="C9" s="161" t="s">
        <v>98</v>
      </c>
      <c r="D9" s="161" t="s">
        <v>5</v>
      </c>
      <c r="E9" s="160" t="s">
        <v>99</v>
      </c>
    </row>
    <row r="10" spans="1:12" ht="21.9" customHeight="1" x14ac:dyDescent="0.25">
      <c r="A10" s="162" t="s">
        <v>6</v>
      </c>
      <c r="B10" s="173">
        <v>19.603905999999998</v>
      </c>
      <c r="C10" s="137">
        <v>2443.6109804074918</v>
      </c>
      <c r="D10" s="137">
        <v>2327.7399999999998</v>
      </c>
      <c r="E10" s="137">
        <f>C10-D10</f>
        <v>115.87098040749197</v>
      </c>
      <c r="F10" s="141"/>
      <c r="I10" s="340"/>
      <c r="J10" s="340"/>
      <c r="K10" s="340"/>
      <c r="L10" s="340"/>
    </row>
    <row r="11" spans="1:12" ht="21.9" customHeight="1" x14ac:dyDescent="0.25">
      <c r="A11" s="162" t="s">
        <v>7</v>
      </c>
      <c r="B11" s="173">
        <v>7.117521</v>
      </c>
      <c r="C11" s="137">
        <v>887.19321898813996</v>
      </c>
      <c r="D11" s="137">
        <v>805.61</v>
      </c>
      <c r="E11" s="137">
        <f t="shared" ref="E11:E24" si="0">C11-D11</f>
        <v>81.583218988139947</v>
      </c>
      <c r="F11" s="141"/>
      <c r="I11" s="340"/>
      <c r="J11" s="340"/>
      <c r="K11" s="340"/>
      <c r="L11" s="340"/>
    </row>
    <row r="12" spans="1:12" ht="21.9" customHeight="1" x14ac:dyDescent="0.25">
      <c r="A12" s="162" t="s">
        <v>8</v>
      </c>
      <c r="B12" s="173">
        <v>16.594742</v>
      </c>
      <c r="C12" s="137">
        <v>2068.5211288112368</v>
      </c>
      <c r="D12" s="137">
        <v>1772.93</v>
      </c>
      <c r="E12" s="137">
        <f t="shared" si="0"/>
        <v>295.59112881123679</v>
      </c>
      <c r="F12" s="141"/>
      <c r="I12" s="340"/>
      <c r="J12" s="340"/>
      <c r="K12" s="340"/>
      <c r="L12" s="340"/>
    </row>
    <row r="13" spans="1:12" ht="21.9" customHeight="1" x14ac:dyDescent="0.25">
      <c r="A13" s="162" t="s">
        <v>9</v>
      </c>
      <c r="B13" s="173">
        <v>3.1470850000000001</v>
      </c>
      <c r="C13" s="137">
        <v>392.28159236611884</v>
      </c>
      <c r="D13" s="137">
        <v>357.42</v>
      </c>
      <c r="E13" s="137">
        <f t="shared" si="0"/>
        <v>34.861592366118828</v>
      </c>
      <c r="F13" s="141"/>
      <c r="I13" s="340"/>
      <c r="J13" s="340"/>
      <c r="K13" s="340"/>
      <c r="L13" s="340"/>
    </row>
    <row r="14" spans="1:12" ht="21.9" customHeight="1" x14ac:dyDescent="0.25">
      <c r="A14" s="162" t="s">
        <v>10</v>
      </c>
      <c r="B14" s="173">
        <v>1.640552</v>
      </c>
      <c r="C14" s="137">
        <v>204.49347600062313</v>
      </c>
      <c r="D14" s="137">
        <v>192.2</v>
      </c>
      <c r="E14" s="137">
        <f t="shared" si="0"/>
        <v>12.293476000623144</v>
      </c>
      <c r="F14" s="141"/>
      <c r="I14" s="340"/>
      <c r="J14" s="340"/>
      <c r="K14" s="340"/>
      <c r="L14" s="340"/>
    </row>
    <row r="15" spans="1:12" ht="21.9" customHeight="1" x14ac:dyDescent="0.25">
      <c r="A15" s="162" t="s">
        <v>11</v>
      </c>
      <c r="B15" s="173">
        <v>0.746587</v>
      </c>
      <c r="C15" s="137">
        <v>93.061463926091477</v>
      </c>
      <c r="D15" s="137">
        <v>89.46</v>
      </c>
      <c r="E15" s="137">
        <f t="shared" si="0"/>
        <v>3.6014639260914834</v>
      </c>
      <c r="F15" s="141"/>
      <c r="I15" s="340"/>
      <c r="J15" s="340"/>
      <c r="K15" s="340"/>
      <c r="L15" s="340"/>
    </row>
    <row r="16" spans="1:12" ht="21.9" customHeight="1" x14ac:dyDescent="0.25">
      <c r="A16" s="162" t="s">
        <v>12</v>
      </c>
      <c r="B16" s="173">
        <v>2.8588200000000001</v>
      </c>
      <c r="C16" s="137">
        <v>356.34959395380423</v>
      </c>
      <c r="D16" s="137">
        <v>304.89999999999998</v>
      </c>
      <c r="E16" s="137">
        <f t="shared" si="0"/>
        <v>51.449593953804253</v>
      </c>
      <c r="F16" s="141"/>
      <c r="I16" s="340"/>
      <c r="J16" s="340"/>
      <c r="K16" s="340"/>
      <c r="L16" s="340"/>
    </row>
    <row r="17" spans="1:12" ht="21.9" customHeight="1" x14ac:dyDescent="0.25">
      <c r="A17" s="162" t="s">
        <v>13</v>
      </c>
      <c r="B17" s="173">
        <v>10.720518</v>
      </c>
      <c r="C17" s="137">
        <v>1336.3038723230036</v>
      </c>
      <c r="D17" s="137">
        <v>1223.73</v>
      </c>
      <c r="E17" s="137">
        <f t="shared" si="0"/>
        <v>112.57387232300357</v>
      </c>
      <c r="F17" s="141"/>
      <c r="I17" s="340"/>
      <c r="J17" s="340"/>
      <c r="K17" s="340"/>
      <c r="L17" s="340"/>
    </row>
    <row r="18" spans="1:12" ht="21.9" customHeight="1" x14ac:dyDescent="0.25">
      <c r="A18" s="162" t="s">
        <v>14</v>
      </c>
      <c r="B18" s="173">
        <v>3.076927</v>
      </c>
      <c r="C18" s="137">
        <v>383.53645457758682</v>
      </c>
      <c r="D18" s="137">
        <v>323.75</v>
      </c>
      <c r="E18" s="137">
        <f t="shared" si="0"/>
        <v>59.786454577586824</v>
      </c>
      <c r="F18" s="141"/>
      <c r="I18" s="340"/>
      <c r="J18" s="340"/>
      <c r="K18" s="340"/>
      <c r="L18" s="340"/>
    </row>
    <row r="19" spans="1:12" ht="21.9" customHeight="1" x14ac:dyDescent="0.25">
      <c r="A19" s="162" t="s">
        <v>15</v>
      </c>
      <c r="B19" s="173">
        <v>3.8632519999999997</v>
      </c>
      <c r="C19" s="137">
        <v>481.55122796861002</v>
      </c>
      <c r="D19" s="137">
        <v>429.98</v>
      </c>
      <c r="E19" s="137">
        <f t="shared" si="0"/>
        <v>51.571227968610003</v>
      </c>
      <c r="F19" s="141"/>
      <c r="I19" s="340"/>
      <c r="J19" s="340"/>
      <c r="K19" s="340"/>
      <c r="L19" s="340"/>
    </row>
    <row r="20" spans="1:12" ht="21.9" customHeight="1" x14ac:dyDescent="0.25">
      <c r="A20" s="162" t="s">
        <v>16</v>
      </c>
      <c r="B20" s="173">
        <v>3.5662890000000003</v>
      </c>
      <c r="C20" s="137">
        <v>444.53503091202612</v>
      </c>
      <c r="D20" s="137">
        <v>441.73</v>
      </c>
      <c r="E20" s="137">
        <f t="shared" si="0"/>
        <v>2.8050309120260977</v>
      </c>
      <c r="F20" s="141"/>
      <c r="I20" s="340"/>
      <c r="J20" s="340"/>
      <c r="K20" s="340"/>
      <c r="L20" s="340"/>
    </row>
    <row r="21" spans="1:12" ht="21.9" customHeight="1" x14ac:dyDescent="0.25">
      <c r="A21" s="162" t="s">
        <v>17</v>
      </c>
      <c r="B21" s="173">
        <v>1.6216649999999999</v>
      </c>
      <c r="C21" s="137">
        <v>202.13922677156864</v>
      </c>
      <c r="D21" s="137">
        <v>183.69</v>
      </c>
      <c r="E21" s="137">
        <f t="shared" si="0"/>
        <v>18.449226771568647</v>
      </c>
      <c r="F21" s="141"/>
      <c r="I21" s="340"/>
      <c r="J21" s="340"/>
      <c r="K21" s="340"/>
      <c r="L21" s="340"/>
    </row>
    <row r="22" spans="1:12" ht="21.9" customHeight="1" x14ac:dyDescent="0.25">
      <c r="A22" s="162" t="s">
        <v>18</v>
      </c>
      <c r="B22" s="173">
        <v>3.3352689999999989</v>
      </c>
      <c r="C22" s="137">
        <v>415.73857531313973</v>
      </c>
      <c r="D22" s="137">
        <v>428.17</v>
      </c>
      <c r="E22" s="137">
        <f t="shared" si="0"/>
        <v>-12.431424686860282</v>
      </c>
      <c r="F22" s="141"/>
      <c r="I22" s="340"/>
      <c r="J22" s="340"/>
      <c r="K22" s="340"/>
      <c r="L22" s="340"/>
    </row>
    <row r="23" spans="1:12" ht="21.9" customHeight="1" x14ac:dyDescent="0.25">
      <c r="A23" s="162" t="s">
        <v>19</v>
      </c>
      <c r="B23" s="173">
        <v>15.881972999999999</v>
      </c>
      <c r="C23" s="137">
        <v>1979.6750511523219</v>
      </c>
      <c r="D23" s="137">
        <v>1802.53</v>
      </c>
      <c r="E23" s="137">
        <f t="shared" si="0"/>
        <v>177.14505115232191</v>
      </c>
      <c r="F23" s="141"/>
      <c r="I23" s="340"/>
      <c r="J23" s="340"/>
      <c r="K23" s="340"/>
      <c r="L23" s="340"/>
    </row>
    <row r="24" spans="1:12" ht="21.9" customHeight="1" x14ac:dyDescent="0.25">
      <c r="A24" s="162" t="s">
        <v>20</v>
      </c>
      <c r="B24" s="173">
        <v>6.2248939999999999</v>
      </c>
      <c r="C24" s="137">
        <v>775.92798752823614</v>
      </c>
      <c r="D24" s="137">
        <v>684.15</v>
      </c>
      <c r="E24" s="137">
        <f t="shared" si="0"/>
        <v>91.777987528236167</v>
      </c>
      <c r="F24" s="141"/>
      <c r="I24" s="340"/>
      <c r="J24" s="340"/>
      <c r="K24" s="340"/>
      <c r="L24" s="340"/>
    </row>
    <row r="25" spans="1:12" ht="21.9" customHeight="1" x14ac:dyDescent="0.25">
      <c r="A25" s="338" t="s">
        <v>21</v>
      </c>
      <c r="B25" s="146">
        <f>SUM(B10:B24)</f>
        <v>100</v>
      </c>
      <c r="C25" s="138">
        <f>SUM(C10:C24)</f>
        <v>12464.918881000001</v>
      </c>
      <c r="D25" s="138">
        <f t="shared" ref="D25:E25" si="1">SUM(D10:D24)</f>
        <v>11367.99</v>
      </c>
      <c r="E25" s="138">
        <f t="shared" si="1"/>
        <v>1096.9288809999994</v>
      </c>
      <c r="F25" s="3"/>
      <c r="I25" s="340"/>
      <c r="J25" s="340"/>
      <c r="K25" s="340"/>
      <c r="L25" s="340"/>
    </row>
    <row r="26" spans="1:12" x14ac:dyDescent="0.25">
      <c r="A26" s="4"/>
    </row>
    <row r="28" spans="1:12" x14ac:dyDescent="0.25">
      <c r="A28" s="4"/>
      <c r="B28" s="101"/>
      <c r="C28" s="57"/>
      <c r="D28" s="101"/>
      <c r="E28" s="101"/>
      <c r="F28" s="101"/>
    </row>
    <row r="29" spans="1:12" x14ac:dyDescent="0.25">
      <c r="A29" s="4"/>
      <c r="C29" s="2"/>
    </row>
    <row r="31" spans="1:12" x14ac:dyDescent="0.25">
      <c r="A31" s="141"/>
      <c r="C31" s="52"/>
    </row>
    <row r="32" spans="1:12" x14ac:dyDescent="0.25">
      <c r="A32" s="141"/>
      <c r="C32" s="4"/>
    </row>
    <row r="88" spans="3:3" x14ac:dyDescent="0.25">
      <c r="C88" t="s">
        <v>85</v>
      </c>
    </row>
  </sheetData>
  <sheetProtection algorithmName="SHA-512" hashValue="2iawRWF1O7eGSym3w7nZTt49Yfr4l6faS6O1C6m6tyACJ1UUljYNfbunR0g3JJYSJFTXDgaXr31Hv3F275zewg==" saltValue="pP7DpXOiKD5wPfR2NBGG7A==" spinCount="100000" sheet="1" objects="1" scenarios="1"/>
  <mergeCells count="3">
    <mergeCell ref="A5:E5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D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zoomScaleNormal="100" zoomScaleSheetLayoutView="115" workbookViewId="0">
      <pane ySplit="9" topLeftCell="A10" activePane="bottomLeft" state="frozen"/>
      <selection activeCell="H17" sqref="H17"/>
      <selection pane="bottomLeft" activeCell="A4" sqref="A4"/>
    </sheetView>
  </sheetViews>
  <sheetFormatPr baseColWidth="10" defaultRowHeight="13.2" x14ac:dyDescent="0.25"/>
  <cols>
    <col min="1" max="5" width="25.6640625" customWidth="1"/>
    <col min="6" max="6" width="3.88671875" customWidth="1"/>
    <col min="7" max="7" width="12.88671875" customWidth="1"/>
    <col min="8" max="8" width="14.44140625" customWidth="1"/>
    <col min="9" max="9" width="15.44140625" customWidth="1"/>
    <col min="10" max="10" width="13.5546875" customWidth="1"/>
    <col min="11" max="11" width="14" customWidth="1"/>
    <col min="13" max="13" width="13.88671875" customWidth="1"/>
    <col min="14" max="14" width="13" customWidth="1"/>
    <col min="16" max="16" width="15.5546875" customWidth="1"/>
    <col min="17" max="17" width="14.5546875" customWidth="1"/>
    <col min="18" max="18" width="13.88671875" customWidth="1"/>
    <col min="19" max="19" width="13.5546875" customWidth="1"/>
    <col min="20" max="20" width="13" customWidth="1"/>
    <col min="23" max="23" width="13.5546875" customWidth="1"/>
  </cols>
  <sheetData>
    <row r="1" spans="1:12" ht="20.25" customHeight="1" x14ac:dyDescent="0.3">
      <c r="A1" s="510" t="s">
        <v>378</v>
      </c>
      <c r="B1" s="510"/>
      <c r="C1" s="510"/>
      <c r="D1" s="510"/>
      <c r="E1" s="510"/>
      <c r="F1" s="102"/>
    </row>
    <row r="2" spans="1:12" ht="30.6" customHeight="1" x14ac:dyDescent="0.25">
      <c r="A2" s="510"/>
      <c r="B2" s="510"/>
      <c r="C2" s="510"/>
      <c r="D2" s="510"/>
      <c r="E2" s="510"/>
    </row>
    <row r="3" spans="1:12" ht="6" customHeight="1" x14ac:dyDescent="0.4">
      <c r="A3" s="158"/>
      <c r="B3" s="158"/>
      <c r="C3" s="158"/>
      <c r="D3" s="158"/>
      <c r="E3" s="158"/>
      <c r="F3" s="102"/>
    </row>
    <row r="4" spans="1:12" ht="15.9" customHeight="1" x14ac:dyDescent="0.25">
      <c r="A4" s="325" t="s">
        <v>481</v>
      </c>
      <c r="B4" s="325"/>
      <c r="C4" s="325"/>
      <c r="D4" s="325"/>
      <c r="E4" s="325"/>
      <c r="F4" s="144"/>
      <c r="G4" s="143"/>
      <c r="H4" s="143"/>
    </row>
    <row r="5" spans="1:12" ht="15.9" customHeight="1" thickBot="1" x14ac:dyDescent="0.3">
      <c r="A5" s="511" t="s">
        <v>2</v>
      </c>
      <c r="B5" s="511"/>
      <c r="C5" s="511"/>
      <c r="D5" s="511"/>
      <c r="E5" s="511"/>
    </row>
    <row r="6" spans="1:12" ht="18" customHeight="1" x14ac:dyDescent="0.25">
      <c r="A6" s="512" t="s">
        <v>329</v>
      </c>
      <c r="B6" s="512"/>
      <c r="C6" s="512"/>
      <c r="D6" s="169">
        <v>303245.43960000004</v>
      </c>
      <c r="E6" s="170"/>
    </row>
    <row r="7" spans="1:12" ht="18" customHeight="1" thickBot="1" x14ac:dyDescent="0.3">
      <c r="A7" s="170" t="s">
        <v>330</v>
      </c>
      <c r="B7" s="170"/>
      <c r="C7" s="171"/>
      <c r="D7" s="169">
        <v>175882.354968</v>
      </c>
      <c r="E7" s="172" t="s">
        <v>0</v>
      </c>
    </row>
    <row r="8" spans="1:12" ht="62.1" customHeight="1" thickBot="1" x14ac:dyDescent="0.3">
      <c r="A8" s="315" t="s">
        <v>41</v>
      </c>
      <c r="B8" s="149" t="s">
        <v>96</v>
      </c>
      <c r="C8" s="149" t="s">
        <v>97</v>
      </c>
      <c r="D8" s="149" t="s">
        <v>479</v>
      </c>
      <c r="E8" s="149" t="s">
        <v>476</v>
      </c>
    </row>
    <row r="9" spans="1:12" ht="17.100000000000001" customHeight="1" x14ac:dyDescent="0.25">
      <c r="A9" s="139"/>
      <c r="B9" s="161" t="s">
        <v>4</v>
      </c>
      <c r="C9" s="161" t="s">
        <v>98</v>
      </c>
      <c r="D9" s="161" t="s">
        <v>5</v>
      </c>
      <c r="E9" s="160" t="s">
        <v>99</v>
      </c>
    </row>
    <row r="10" spans="1:12" ht="21.9" customHeight="1" x14ac:dyDescent="0.25">
      <c r="A10" s="162" t="s">
        <v>6</v>
      </c>
      <c r="B10" s="173">
        <v>16.79156</v>
      </c>
      <c r="C10" s="137">
        <v>29533.391163864704</v>
      </c>
      <c r="D10" s="137">
        <v>32616.37</v>
      </c>
      <c r="E10" s="137">
        <f>C10-D10</f>
        <v>-3082.9788361352948</v>
      </c>
      <c r="F10" s="143"/>
      <c r="I10" s="340"/>
      <c r="J10" s="340"/>
      <c r="K10" s="340"/>
      <c r="L10" s="340"/>
    </row>
    <row r="11" spans="1:12" ht="21.9" customHeight="1" x14ac:dyDescent="0.25">
      <c r="A11" s="162" t="s">
        <v>7</v>
      </c>
      <c r="B11" s="173">
        <v>5.5949869999999997</v>
      </c>
      <c r="C11" s="137">
        <v>9840.5948957534547</v>
      </c>
      <c r="D11" s="137">
        <v>9784.57</v>
      </c>
      <c r="E11" s="137">
        <f t="shared" ref="E11:E24" si="0">C11-D11</f>
        <v>56.024895753454985</v>
      </c>
      <c r="F11" s="143"/>
      <c r="I11" s="340"/>
      <c r="J11" s="340"/>
      <c r="K11" s="340"/>
      <c r="L11" s="340"/>
    </row>
    <row r="12" spans="1:12" ht="21.9" customHeight="1" x14ac:dyDescent="0.25">
      <c r="A12" s="162" t="s">
        <v>8</v>
      </c>
      <c r="B12" s="173">
        <v>19.39106</v>
      </c>
      <c r="C12" s="137">
        <v>34105.452981257855</v>
      </c>
      <c r="D12" s="137">
        <v>32294.13</v>
      </c>
      <c r="E12" s="137">
        <f t="shared" si="0"/>
        <v>1811.3229812578538</v>
      </c>
      <c r="F12" s="143"/>
      <c r="I12" s="340"/>
      <c r="J12" s="340"/>
      <c r="K12" s="340"/>
      <c r="L12" s="340"/>
    </row>
    <row r="13" spans="1:12" ht="21.9" customHeight="1" x14ac:dyDescent="0.25">
      <c r="A13" s="162" t="s">
        <v>9</v>
      </c>
      <c r="B13" s="173">
        <v>2.6547149999999999</v>
      </c>
      <c r="C13" s="137">
        <v>4669.1752596887409</v>
      </c>
      <c r="D13" s="137">
        <v>4346.41</v>
      </c>
      <c r="E13" s="137">
        <f t="shared" si="0"/>
        <v>322.76525968874103</v>
      </c>
      <c r="F13" s="143"/>
      <c r="I13" s="340"/>
      <c r="J13" s="340"/>
      <c r="K13" s="340"/>
      <c r="L13" s="340"/>
    </row>
    <row r="14" spans="1:12" ht="21.9" customHeight="1" x14ac:dyDescent="0.25">
      <c r="A14" s="162" t="s">
        <v>10</v>
      </c>
      <c r="B14" s="173">
        <v>1.431808</v>
      </c>
      <c r="C14" s="137">
        <v>2518.2976290202214</v>
      </c>
      <c r="D14" s="137">
        <v>2588.2600000000002</v>
      </c>
      <c r="E14" s="137">
        <f t="shared" si="0"/>
        <v>-69.962370979778825</v>
      </c>
      <c r="F14" s="143"/>
      <c r="I14" s="340"/>
      <c r="J14" s="340"/>
      <c r="K14" s="340"/>
      <c r="L14" s="340"/>
    </row>
    <row r="15" spans="1:12" ht="21.9" customHeight="1" x14ac:dyDescent="0.25">
      <c r="A15" s="162" t="s">
        <v>11</v>
      </c>
      <c r="B15" s="173">
        <v>0.68660600000000005</v>
      </c>
      <c r="C15" s="137">
        <v>1207.6188021515861</v>
      </c>
      <c r="D15" s="137">
        <v>1267.33</v>
      </c>
      <c r="E15" s="137">
        <f t="shared" si="0"/>
        <v>-59.711197848413804</v>
      </c>
      <c r="F15" s="143"/>
      <c r="I15" s="340"/>
      <c r="J15" s="340"/>
      <c r="K15" s="340"/>
      <c r="L15" s="340"/>
    </row>
    <row r="16" spans="1:12" ht="21.9" customHeight="1" x14ac:dyDescent="0.25">
      <c r="A16" s="162" t="s">
        <v>12</v>
      </c>
      <c r="B16" s="173">
        <v>3.3589090000000001</v>
      </c>
      <c r="C16" s="137">
        <v>5907.7282504320992</v>
      </c>
      <c r="D16" s="137">
        <v>5692.22</v>
      </c>
      <c r="E16" s="137">
        <f t="shared" si="0"/>
        <v>215.50825043209898</v>
      </c>
      <c r="F16" s="143"/>
      <c r="I16" s="340"/>
      <c r="J16" s="340"/>
      <c r="K16" s="340"/>
      <c r="L16" s="340"/>
    </row>
    <row r="17" spans="1:12" ht="21.9" customHeight="1" x14ac:dyDescent="0.25">
      <c r="A17" s="162" t="s">
        <v>13</v>
      </c>
      <c r="B17" s="173">
        <v>10.733674000000001</v>
      </c>
      <c r="C17" s="137">
        <v>18878.638605787928</v>
      </c>
      <c r="D17" s="137">
        <v>20062.36</v>
      </c>
      <c r="E17" s="137">
        <f t="shared" si="0"/>
        <v>-1183.7213942120725</v>
      </c>
      <c r="F17" s="143"/>
      <c r="I17" s="340"/>
      <c r="J17" s="340"/>
      <c r="K17" s="340"/>
      <c r="L17" s="340"/>
    </row>
    <row r="18" spans="1:12" ht="21.9" customHeight="1" x14ac:dyDescent="0.25">
      <c r="A18" s="162" t="s">
        <v>14</v>
      </c>
      <c r="B18" s="173">
        <v>3.300433</v>
      </c>
      <c r="C18" s="137">
        <v>5804.8792845410107</v>
      </c>
      <c r="D18" s="137">
        <v>5274.9</v>
      </c>
      <c r="E18" s="137">
        <f t="shared" si="0"/>
        <v>529.97928454101111</v>
      </c>
      <c r="F18" s="143"/>
      <c r="I18" s="340"/>
      <c r="J18" s="340"/>
      <c r="K18" s="340"/>
      <c r="L18" s="340"/>
    </row>
    <row r="19" spans="1:12" ht="21.9" customHeight="1" x14ac:dyDescent="0.25">
      <c r="A19" s="162" t="s">
        <v>15</v>
      </c>
      <c r="B19" s="173">
        <v>4.5797240000000006</v>
      </c>
      <c r="C19" s="137">
        <v>8054.9264222346901</v>
      </c>
      <c r="D19" s="137">
        <v>7692.16</v>
      </c>
      <c r="E19" s="137">
        <f t="shared" si="0"/>
        <v>362.76642223469025</v>
      </c>
      <c r="F19" s="143"/>
      <c r="I19" s="340"/>
      <c r="J19" s="340"/>
      <c r="K19" s="340"/>
      <c r="L19" s="340"/>
    </row>
    <row r="20" spans="1:12" ht="21.9" customHeight="1" x14ac:dyDescent="0.25">
      <c r="A20" s="162" t="s">
        <v>16</v>
      </c>
      <c r="B20" s="173">
        <v>4.2636439999999993</v>
      </c>
      <c r="C20" s="137">
        <v>7498.9974746518328</v>
      </c>
      <c r="D20" s="137">
        <v>8853.3700000000008</v>
      </c>
      <c r="E20" s="137">
        <f t="shared" si="0"/>
        <v>-1354.372525348168</v>
      </c>
      <c r="F20" s="143"/>
      <c r="I20" s="340"/>
      <c r="J20" s="340"/>
      <c r="K20" s="340"/>
      <c r="L20" s="340"/>
    </row>
    <row r="21" spans="1:12" ht="21.9" customHeight="1" x14ac:dyDescent="0.25">
      <c r="A21" s="162" t="s">
        <v>17</v>
      </c>
      <c r="B21" s="173">
        <v>2.0991019999999998</v>
      </c>
      <c r="C21" s="137">
        <v>3691.9500307803869</v>
      </c>
      <c r="D21" s="137">
        <v>3531.71</v>
      </c>
      <c r="E21" s="137">
        <f t="shared" si="0"/>
        <v>160.24003078038686</v>
      </c>
      <c r="F21" s="143"/>
      <c r="I21" s="340"/>
      <c r="J21" s="340"/>
      <c r="K21" s="340"/>
      <c r="L21" s="340"/>
    </row>
    <row r="22" spans="1:12" ht="21.9" customHeight="1" x14ac:dyDescent="0.25">
      <c r="A22" s="162" t="s">
        <v>18</v>
      </c>
      <c r="B22" s="173">
        <v>2.717123</v>
      </c>
      <c r="C22" s="137">
        <v>4778.93991977717</v>
      </c>
      <c r="D22" s="137">
        <v>6231.43</v>
      </c>
      <c r="E22" s="137">
        <f t="shared" si="0"/>
        <v>-1452.4900802228303</v>
      </c>
      <c r="F22" s="143"/>
      <c r="I22" s="340"/>
      <c r="J22" s="340"/>
      <c r="K22" s="340"/>
      <c r="L22" s="340"/>
    </row>
    <row r="23" spans="1:12" ht="21.9" customHeight="1" x14ac:dyDescent="0.25">
      <c r="A23" s="162" t="s">
        <v>19</v>
      </c>
      <c r="B23" s="173">
        <v>16.239368000000002</v>
      </c>
      <c r="C23" s="137">
        <v>28562.182870319808</v>
      </c>
      <c r="D23" s="137">
        <v>29513.03</v>
      </c>
      <c r="E23" s="137">
        <f t="shared" si="0"/>
        <v>-950.84712968019085</v>
      </c>
      <c r="F23" s="143"/>
      <c r="I23" s="340"/>
      <c r="J23" s="340"/>
      <c r="K23" s="340"/>
      <c r="L23" s="340"/>
    </row>
    <row r="24" spans="1:12" ht="21.9" customHeight="1" x14ac:dyDescent="0.25">
      <c r="A24" s="162" t="s">
        <v>20</v>
      </c>
      <c r="B24" s="173">
        <v>6.1572870000000002</v>
      </c>
      <c r="C24" s="137">
        <v>10829.581377738519</v>
      </c>
      <c r="D24" s="137">
        <v>9866.15</v>
      </c>
      <c r="E24" s="137">
        <f t="shared" si="0"/>
        <v>963.43137773851959</v>
      </c>
      <c r="F24" s="143"/>
      <c r="I24" s="340"/>
      <c r="J24" s="340"/>
      <c r="K24" s="340"/>
      <c r="L24" s="340"/>
    </row>
    <row r="25" spans="1:12" ht="21.9" customHeight="1" x14ac:dyDescent="0.25">
      <c r="A25" s="338" t="s">
        <v>21</v>
      </c>
      <c r="B25" s="146">
        <f>SUM(B10:B24)</f>
        <v>100</v>
      </c>
      <c r="C25" s="138">
        <f>SUM(C10:C24)</f>
        <v>175882.35496799997</v>
      </c>
      <c r="D25" s="138">
        <f t="shared" ref="D25:E25" si="1">SUM(D10:D24)</f>
        <v>179614.4</v>
      </c>
      <c r="E25" s="138">
        <f t="shared" si="1"/>
        <v>-3732.0450319999927</v>
      </c>
      <c r="F25" s="3"/>
      <c r="I25" s="340"/>
      <c r="J25" s="340"/>
      <c r="K25" s="340"/>
      <c r="L25" s="340"/>
    </row>
    <row r="26" spans="1:12" x14ac:dyDescent="0.25">
      <c r="A26" s="4"/>
    </row>
    <row r="28" spans="1:12" x14ac:dyDescent="0.25">
      <c r="A28" s="4"/>
      <c r="B28" s="101"/>
      <c r="C28" s="57"/>
      <c r="D28" s="101"/>
      <c r="E28" s="101"/>
      <c r="F28" s="101"/>
    </row>
    <row r="29" spans="1:12" x14ac:dyDescent="0.25">
      <c r="A29" s="4"/>
      <c r="C29" s="2"/>
    </row>
    <row r="31" spans="1:12" x14ac:dyDescent="0.25">
      <c r="A31" s="143"/>
      <c r="C31" s="52"/>
    </row>
    <row r="32" spans="1:12" x14ac:dyDescent="0.25">
      <c r="A32" s="143"/>
      <c r="C32" s="4"/>
    </row>
    <row r="88" spans="3:3" x14ac:dyDescent="0.25">
      <c r="C88" t="s">
        <v>85</v>
      </c>
    </row>
  </sheetData>
  <sheetProtection algorithmName="SHA-512" hashValue="hOmLtWKrz+09YaMRzPEKbUEuV+afgYTXMiqj6EhkHtEdUv2eTNkdJc9sV3gH9CG/NPODQBnsIfMSCPfAkreH2w==" saltValue="eN/E/9V23G/M5joc4ktw3A==" spinCount="100000" sheet="1" objects="1" scenarios="1"/>
  <mergeCells count="3">
    <mergeCell ref="A5:E5"/>
    <mergeCell ref="A6:C6"/>
    <mergeCell ref="A1:E2"/>
  </mergeCells>
  <printOptions horizontalCentered="1" verticalCentered="1"/>
  <pageMargins left="0.78740157480314965" right="0.51181102362204722" top="0.39370078740157483" bottom="0.51181102362204722" header="0" footer="0"/>
  <pageSetup paperSize="9" scale="97" orientation="landscape" r:id="rId1"/>
  <headerFooter alignWithMargins="0"/>
  <ignoredErrors>
    <ignoredError sqref="B9:D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18.6640625" style="92" customWidth="1"/>
    <col min="2" max="11" width="13.77734375" style="92" customWidth="1"/>
    <col min="12" max="12" width="3.88671875" style="156" customWidth="1"/>
    <col min="13" max="13" width="23" style="92" customWidth="1"/>
    <col min="14" max="14" width="15.5546875" style="92" customWidth="1"/>
    <col min="15" max="65" width="10.6640625" style="92" customWidth="1"/>
    <col min="66" max="234" width="11.5546875" style="92"/>
    <col min="235" max="235" width="16.44140625" style="92" customWidth="1"/>
    <col min="236" max="242" width="13.5546875" style="92" customWidth="1"/>
    <col min="243" max="243" width="16.5546875" style="92" customWidth="1"/>
    <col min="244" max="244" width="14.88671875" style="92" customWidth="1"/>
    <col min="245" max="251" width="14.5546875" style="92" customWidth="1"/>
    <col min="252" max="254" width="13.33203125" style="92" customWidth="1"/>
    <col min="255" max="255" width="12.88671875" style="92" customWidth="1"/>
    <col min="256" max="259" width="13.33203125" style="92" customWidth="1"/>
    <col min="260" max="260" width="14.88671875" style="92" customWidth="1"/>
    <col min="261" max="261" width="13.33203125" style="92" customWidth="1"/>
    <col min="262" max="265" width="15.33203125" style="92" customWidth="1"/>
    <col min="266" max="266" width="19.109375" style="92" customWidth="1"/>
    <col min="267" max="267" width="17.6640625" style="92" customWidth="1"/>
    <col min="268" max="321" width="10.6640625" style="92" customWidth="1"/>
    <col min="322" max="490" width="11.5546875" style="92"/>
    <col min="491" max="491" width="16.44140625" style="92" customWidth="1"/>
    <col min="492" max="498" width="13.5546875" style="92" customWidth="1"/>
    <col min="499" max="499" width="16.5546875" style="92" customWidth="1"/>
    <col min="500" max="500" width="14.88671875" style="92" customWidth="1"/>
    <col min="501" max="507" width="14.5546875" style="92" customWidth="1"/>
    <col min="508" max="510" width="13.33203125" style="92" customWidth="1"/>
    <col min="511" max="511" width="12.88671875" style="92" customWidth="1"/>
    <col min="512" max="515" width="13.33203125" style="92" customWidth="1"/>
    <col min="516" max="516" width="14.88671875" style="92" customWidth="1"/>
    <col min="517" max="517" width="13.33203125" style="92" customWidth="1"/>
    <col min="518" max="521" width="15.33203125" style="92" customWidth="1"/>
    <col min="522" max="522" width="19.109375" style="92" customWidth="1"/>
    <col min="523" max="523" width="17.6640625" style="92" customWidth="1"/>
    <col min="524" max="577" width="10.6640625" style="92" customWidth="1"/>
    <col min="578" max="746" width="11.5546875" style="92"/>
    <col min="747" max="747" width="16.44140625" style="92" customWidth="1"/>
    <col min="748" max="754" width="13.5546875" style="92" customWidth="1"/>
    <col min="755" max="755" width="16.5546875" style="92" customWidth="1"/>
    <col min="756" max="756" width="14.88671875" style="92" customWidth="1"/>
    <col min="757" max="763" width="14.5546875" style="92" customWidth="1"/>
    <col min="764" max="766" width="13.33203125" style="92" customWidth="1"/>
    <col min="767" max="767" width="12.88671875" style="92" customWidth="1"/>
    <col min="768" max="771" width="13.33203125" style="92" customWidth="1"/>
    <col min="772" max="772" width="14.88671875" style="92" customWidth="1"/>
    <col min="773" max="773" width="13.33203125" style="92" customWidth="1"/>
    <col min="774" max="777" width="15.33203125" style="92" customWidth="1"/>
    <col min="778" max="778" width="19.109375" style="92" customWidth="1"/>
    <col min="779" max="779" width="17.6640625" style="92" customWidth="1"/>
    <col min="780" max="833" width="10.6640625" style="92" customWidth="1"/>
    <col min="834" max="1002" width="11.5546875" style="92"/>
    <col min="1003" max="1003" width="16.44140625" style="92" customWidth="1"/>
    <col min="1004" max="1010" width="13.5546875" style="92" customWidth="1"/>
    <col min="1011" max="1011" width="16.5546875" style="92" customWidth="1"/>
    <col min="1012" max="1012" width="14.88671875" style="92" customWidth="1"/>
    <col min="1013" max="1019" width="14.5546875" style="92" customWidth="1"/>
    <col min="1020" max="1022" width="13.33203125" style="92" customWidth="1"/>
    <col min="1023" max="1023" width="12.88671875" style="92" customWidth="1"/>
    <col min="1024" max="1027" width="13.33203125" style="92" customWidth="1"/>
    <col min="1028" max="1028" width="14.88671875" style="92" customWidth="1"/>
    <col min="1029" max="1029" width="13.33203125" style="92" customWidth="1"/>
    <col min="1030" max="1033" width="15.33203125" style="92" customWidth="1"/>
    <col min="1034" max="1034" width="19.109375" style="92" customWidth="1"/>
    <col min="1035" max="1035" width="17.6640625" style="92" customWidth="1"/>
    <col min="1036" max="1089" width="10.6640625" style="92" customWidth="1"/>
    <col min="1090" max="1258" width="11.5546875" style="92"/>
    <col min="1259" max="1259" width="16.44140625" style="92" customWidth="1"/>
    <col min="1260" max="1266" width="13.5546875" style="92" customWidth="1"/>
    <col min="1267" max="1267" width="16.5546875" style="92" customWidth="1"/>
    <col min="1268" max="1268" width="14.88671875" style="92" customWidth="1"/>
    <col min="1269" max="1275" width="14.5546875" style="92" customWidth="1"/>
    <col min="1276" max="1278" width="13.33203125" style="92" customWidth="1"/>
    <col min="1279" max="1279" width="12.88671875" style="92" customWidth="1"/>
    <col min="1280" max="1283" width="13.33203125" style="92" customWidth="1"/>
    <col min="1284" max="1284" width="14.88671875" style="92" customWidth="1"/>
    <col min="1285" max="1285" width="13.33203125" style="92" customWidth="1"/>
    <col min="1286" max="1289" width="15.33203125" style="92" customWidth="1"/>
    <col min="1290" max="1290" width="19.109375" style="92" customWidth="1"/>
    <col min="1291" max="1291" width="17.6640625" style="92" customWidth="1"/>
    <col min="1292" max="1345" width="10.6640625" style="92" customWidth="1"/>
    <col min="1346" max="1514" width="11.5546875" style="92"/>
    <col min="1515" max="1515" width="16.44140625" style="92" customWidth="1"/>
    <col min="1516" max="1522" width="13.5546875" style="92" customWidth="1"/>
    <col min="1523" max="1523" width="16.5546875" style="92" customWidth="1"/>
    <col min="1524" max="1524" width="14.88671875" style="92" customWidth="1"/>
    <col min="1525" max="1531" width="14.5546875" style="92" customWidth="1"/>
    <col min="1532" max="1534" width="13.33203125" style="92" customWidth="1"/>
    <col min="1535" max="1535" width="12.88671875" style="92" customWidth="1"/>
    <col min="1536" max="1539" width="13.33203125" style="92" customWidth="1"/>
    <col min="1540" max="1540" width="14.88671875" style="92" customWidth="1"/>
    <col min="1541" max="1541" width="13.33203125" style="92" customWidth="1"/>
    <col min="1542" max="1545" width="15.33203125" style="92" customWidth="1"/>
    <col min="1546" max="1546" width="19.109375" style="92" customWidth="1"/>
    <col min="1547" max="1547" width="17.6640625" style="92" customWidth="1"/>
    <col min="1548" max="1601" width="10.6640625" style="92" customWidth="1"/>
    <col min="1602" max="1770" width="11.5546875" style="92"/>
    <col min="1771" max="1771" width="16.44140625" style="92" customWidth="1"/>
    <col min="1772" max="1778" width="13.5546875" style="92" customWidth="1"/>
    <col min="1779" max="1779" width="16.5546875" style="92" customWidth="1"/>
    <col min="1780" max="1780" width="14.88671875" style="92" customWidth="1"/>
    <col min="1781" max="1787" width="14.5546875" style="92" customWidth="1"/>
    <col min="1788" max="1790" width="13.33203125" style="92" customWidth="1"/>
    <col min="1791" max="1791" width="12.88671875" style="92" customWidth="1"/>
    <col min="1792" max="1795" width="13.33203125" style="92" customWidth="1"/>
    <col min="1796" max="1796" width="14.88671875" style="92" customWidth="1"/>
    <col min="1797" max="1797" width="13.33203125" style="92" customWidth="1"/>
    <col min="1798" max="1801" width="15.33203125" style="92" customWidth="1"/>
    <col min="1802" max="1802" width="19.109375" style="92" customWidth="1"/>
    <col min="1803" max="1803" width="17.6640625" style="92" customWidth="1"/>
    <col min="1804" max="1857" width="10.6640625" style="92" customWidth="1"/>
    <col min="1858" max="2026" width="11.5546875" style="92"/>
    <col min="2027" max="2027" width="16.44140625" style="92" customWidth="1"/>
    <col min="2028" max="2034" width="13.5546875" style="92" customWidth="1"/>
    <col min="2035" max="2035" width="16.5546875" style="92" customWidth="1"/>
    <col min="2036" max="2036" width="14.88671875" style="92" customWidth="1"/>
    <col min="2037" max="2043" width="14.5546875" style="92" customWidth="1"/>
    <col min="2044" max="2046" width="13.33203125" style="92" customWidth="1"/>
    <col min="2047" max="2047" width="12.88671875" style="92" customWidth="1"/>
    <col min="2048" max="2051" width="13.33203125" style="92" customWidth="1"/>
    <col min="2052" max="2052" width="14.88671875" style="92" customWidth="1"/>
    <col min="2053" max="2053" width="13.33203125" style="92" customWidth="1"/>
    <col min="2054" max="2057" width="15.33203125" style="92" customWidth="1"/>
    <col min="2058" max="2058" width="19.109375" style="92" customWidth="1"/>
    <col min="2059" max="2059" width="17.6640625" style="92" customWidth="1"/>
    <col min="2060" max="2113" width="10.6640625" style="92" customWidth="1"/>
    <col min="2114" max="2282" width="11.5546875" style="92"/>
    <col min="2283" max="2283" width="16.44140625" style="92" customWidth="1"/>
    <col min="2284" max="2290" width="13.5546875" style="92" customWidth="1"/>
    <col min="2291" max="2291" width="16.5546875" style="92" customWidth="1"/>
    <col min="2292" max="2292" width="14.88671875" style="92" customWidth="1"/>
    <col min="2293" max="2299" width="14.5546875" style="92" customWidth="1"/>
    <col min="2300" max="2302" width="13.33203125" style="92" customWidth="1"/>
    <col min="2303" max="2303" width="12.88671875" style="92" customWidth="1"/>
    <col min="2304" max="2307" width="13.33203125" style="92" customWidth="1"/>
    <col min="2308" max="2308" width="14.88671875" style="92" customWidth="1"/>
    <col min="2309" max="2309" width="13.33203125" style="92" customWidth="1"/>
    <col min="2310" max="2313" width="15.33203125" style="92" customWidth="1"/>
    <col min="2314" max="2314" width="19.109375" style="92" customWidth="1"/>
    <col min="2315" max="2315" width="17.6640625" style="92" customWidth="1"/>
    <col min="2316" max="2369" width="10.6640625" style="92" customWidth="1"/>
    <col min="2370" max="2538" width="11.5546875" style="92"/>
    <col min="2539" max="2539" width="16.44140625" style="92" customWidth="1"/>
    <col min="2540" max="2546" width="13.5546875" style="92" customWidth="1"/>
    <col min="2547" max="2547" width="16.5546875" style="92" customWidth="1"/>
    <col min="2548" max="2548" width="14.88671875" style="92" customWidth="1"/>
    <col min="2549" max="2555" width="14.5546875" style="92" customWidth="1"/>
    <col min="2556" max="2558" width="13.33203125" style="92" customWidth="1"/>
    <col min="2559" max="2559" width="12.88671875" style="92" customWidth="1"/>
    <col min="2560" max="2563" width="13.33203125" style="92" customWidth="1"/>
    <col min="2564" max="2564" width="14.88671875" style="92" customWidth="1"/>
    <col min="2565" max="2565" width="13.33203125" style="92" customWidth="1"/>
    <col min="2566" max="2569" width="15.33203125" style="92" customWidth="1"/>
    <col min="2570" max="2570" width="19.109375" style="92" customWidth="1"/>
    <col min="2571" max="2571" width="17.6640625" style="92" customWidth="1"/>
    <col min="2572" max="2625" width="10.6640625" style="92" customWidth="1"/>
    <col min="2626" max="2794" width="11.5546875" style="92"/>
    <col min="2795" max="2795" width="16.44140625" style="92" customWidth="1"/>
    <col min="2796" max="2802" width="13.5546875" style="92" customWidth="1"/>
    <col min="2803" max="2803" width="16.5546875" style="92" customWidth="1"/>
    <col min="2804" max="2804" width="14.88671875" style="92" customWidth="1"/>
    <col min="2805" max="2811" width="14.5546875" style="92" customWidth="1"/>
    <col min="2812" max="2814" width="13.33203125" style="92" customWidth="1"/>
    <col min="2815" max="2815" width="12.88671875" style="92" customWidth="1"/>
    <col min="2816" max="2819" width="13.33203125" style="92" customWidth="1"/>
    <col min="2820" max="2820" width="14.88671875" style="92" customWidth="1"/>
    <col min="2821" max="2821" width="13.33203125" style="92" customWidth="1"/>
    <col min="2822" max="2825" width="15.33203125" style="92" customWidth="1"/>
    <col min="2826" max="2826" width="19.109375" style="92" customWidth="1"/>
    <col min="2827" max="2827" width="17.6640625" style="92" customWidth="1"/>
    <col min="2828" max="2881" width="10.6640625" style="92" customWidth="1"/>
    <col min="2882" max="3050" width="11.5546875" style="92"/>
    <col min="3051" max="3051" width="16.44140625" style="92" customWidth="1"/>
    <col min="3052" max="3058" width="13.5546875" style="92" customWidth="1"/>
    <col min="3059" max="3059" width="16.5546875" style="92" customWidth="1"/>
    <col min="3060" max="3060" width="14.88671875" style="92" customWidth="1"/>
    <col min="3061" max="3067" width="14.5546875" style="92" customWidth="1"/>
    <col min="3068" max="3070" width="13.33203125" style="92" customWidth="1"/>
    <col min="3071" max="3071" width="12.88671875" style="92" customWidth="1"/>
    <col min="3072" max="3075" width="13.33203125" style="92" customWidth="1"/>
    <col min="3076" max="3076" width="14.88671875" style="92" customWidth="1"/>
    <col min="3077" max="3077" width="13.33203125" style="92" customWidth="1"/>
    <col min="3078" max="3081" width="15.33203125" style="92" customWidth="1"/>
    <col min="3082" max="3082" width="19.109375" style="92" customWidth="1"/>
    <col min="3083" max="3083" width="17.6640625" style="92" customWidth="1"/>
    <col min="3084" max="3137" width="10.6640625" style="92" customWidth="1"/>
    <col min="3138" max="3306" width="11.5546875" style="92"/>
    <col min="3307" max="3307" width="16.44140625" style="92" customWidth="1"/>
    <col min="3308" max="3314" width="13.5546875" style="92" customWidth="1"/>
    <col min="3315" max="3315" width="16.5546875" style="92" customWidth="1"/>
    <col min="3316" max="3316" width="14.88671875" style="92" customWidth="1"/>
    <col min="3317" max="3323" width="14.5546875" style="92" customWidth="1"/>
    <col min="3324" max="3326" width="13.33203125" style="92" customWidth="1"/>
    <col min="3327" max="3327" width="12.88671875" style="92" customWidth="1"/>
    <col min="3328" max="3331" width="13.33203125" style="92" customWidth="1"/>
    <col min="3332" max="3332" width="14.88671875" style="92" customWidth="1"/>
    <col min="3333" max="3333" width="13.33203125" style="92" customWidth="1"/>
    <col min="3334" max="3337" width="15.33203125" style="92" customWidth="1"/>
    <col min="3338" max="3338" width="19.109375" style="92" customWidth="1"/>
    <col min="3339" max="3339" width="17.6640625" style="92" customWidth="1"/>
    <col min="3340" max="3393" width="10.6640625" style="92" customWidth="1"/>
    <col min="3394" max="3562" width="11.5546875" style="92"/>
    <col min="3563" max="3563" width="16.44140625" style="92" customWidth="1"/>
    <col min="3564" max="3570" width="13.5546875" style="92" customWidth="1"/>
    <col min="3571" max="3571" width="16.5546875" style="92" customWidth="1"/>
    <col min="3572" max="3572" width="14.88671875" style="92" customWidth="1"/>
    <col min="3573" max="3579" width="14.5546875" style="92" customWidth="1"/>
    <col min="3580" max="3582" width="13.33203125" style="92" customWidth="1"/>
    <col min="3583" max="3583" width="12.88671875" style="92" customWidth="1"/>
    <col min="3584" max="3587" width="13.33203125" style="92" customWidth="1"/>
    <col min="3588" max="3588" width="14.88671875" style="92" customWidth="1"/>
    <col min="3589" max="3589" width="13.33203125" style="92" customWidth="1"/>
    <col min="3590" max="3593" width="15.33203125" style="92" customWidth="1"/>
    <col min="3594" max="3594" width="19.109375" style="92" customWidth="1"/>
    <col min="3595" max="3595" width="17.6640625" style="92" customWidth="1"/>
    <col min="3596" max="3649" width="10.6640625" style="92" customWidth="1"/>
    <col min="3650" max="3818" width="11.5546875" style="92"/>
    <col min="3819" max="3819" width="16.44140625" style="92" customWidth="1"/>
    <col min="3820" max="3826" width="13.5546875" style="92" customWidth="1"/>
    <col min="3827" max="3827" width="16.5546875" style="92" customWidth="1"/>
    <col min="3828" max="3828" width="14.88671875" style="92" customWidth="1"/>
    <col min="3829" max="3835" width="14.5546875" style="92" customWidth="1"/>
    <col min="3836" max="3838" width="13.33203125" style="92" customWidth="1"/>
    <col min="3839" max="3839" width="12.88671875" style="92" customWidth="1"/>
    <col min="3840" max="3843" width="13.33203125" style="92" customWidth="1"/>
    <col min="3844" max="3844" width="14.88671875" style="92" customWidth="1"/>
    <col min="3845" max="3845" width="13.33203125" style="92" customWidth="1"/>
    <col min="3846" max="3849" width="15.33203125" style="92" customWidth="1"/>
    <col min="3850" max="3850" width="19.109375" style="92" customWidth="1"/>
    <col min="3851" max="3851" width="17.6640625" style="92" customWidth="1"/>
    <col min="3852" max="3905" width="10.6640625" style="92" customWidth="1"/>
    <col min="3906" max="4074" width="11.5546875" style="92"/>
    <col min="4075" max="4075" width="16.44140625" style="92" customWidth="1"/>
    <col min="4076" max="4082" width="13.5546875" style="92" customWidth="1"/>
    <col min="4083" max="4083" width="16.5546875" style="92" customWidth="1"/>
    <col min="4084" max="4084" width="14.88671875" style="92" customWidth="1"/>
    <col min="4085" max="4091" width="14.5546875" style="92" customWidth="1"/>
    <col min="4092" max="4094" width="13.33203125" style="92" customWidth="1"/>
    <col min="4095" max="4095" width="12.88671875" style="92" customWidth="1"/>
    <col min="4096" max="4099" width="13.33203125" style="92" customWidth="1"/>
    <col min="4100" max="4100" width="14.88671875" style="92" customWidth="1"/>
    <col min="4101" max="4101" width="13.33203125" style="92" customWidth="1"/>
    <col min="4102" max="4105" width="15.33203125" style="92" customWidth="1"/>
    <col min="4106" max="4106" width="19.109375" style="92" customWidth="1"/>
    <col min="4107" max="4107" width="17.6640625" style="92" customWidth="1"/>
    <col min="4108" max="4161" width="10.6640625" style="92" customWidth="1"/>
    <col min="4162" max="4330" width="11.5546875" style="92"/>
    <col min="4331" max="4331" width="16.44140625" style="92" customWidth="1"/>
    <col min="4332" max="4338" width="13.5546875" style="92" customWidth="1"/>
    <col min="4339" max="4339" width="16.5546875" style="92" customWidth="1"/>
    <col min="4340" max="4340" width="14.88671875" style="92" customWidth="1"/>
    <col min="4341" max="4347" width="14.5546875" style="92" customWidth="1"/>
    <col min="4348" max="4350" width="13.33203125" style="92" customWidth="1"/>
    <col min="4351" max="4351" width="12.88671875" style="92" customWidth="1"/>
    <col min="4352" max="4355" width="13.33203125" style="92" customWidth="1"/>
    <col min="4356" max="4356" width="14.88671875" style="92" customWidth="1"/>
    <col min="4357" max="4357" width="13.33203125" style="92" customWidth="1"/>
    <col min="4358" max="4361" width="15.33203125" style="92" customWidth="1"/>
    <col min="4362" max="4362" width="19.109375" style="92" customWidth="1"/>
    <col min="4363" max="4363" width="17.6640625" style="92" customWidth="1"/>
    <col min="4364" max="4417" width="10.6640625" style="92" customWidth="1"/>
    <col min="4418" max="4586" width="11.5546875" style="92"/>
    <col min="4587" max="4587" width="16.44140625" style="92" customWidth="1"/>
    <col min="4588" max="4594" width="13.5546875" style="92" customWidth="1"/>
    <col min="4595" max="4595" width="16.5546875" style="92" customWidth="1"/>
    <col min="4596" max="4596" width="14.88671875" style="92" customWidth="1"/>
    <col min="4597" max="4603" width="14.5546875" style="92" customWidth="1"/>
    <col min="4604" max="4606" width="13.33203125" style="92" customWidth="1"/>
    <col min="4607" max="4607" width="12.88671875" style="92" customWidth="1"/>
    <col min="4608" max="4611" width="13.33203125" style="92" customWidth="1"/>
    <col min="4612" max="4612" width="14.88671875" style="92" customWidth="1"/>
    <col min="4613" max="4613" width="13.33203125" style="92" customWidth="1"/>
    <col min="4614" max="4617" width="15.33203125" style="92" customWidth="1"/>
    <col min="4618" max="4618" width="19.109375" style="92" customWidth="1"/>
    <col min="4619" max="4619" width="17.6640625" style="92" customWidth="1"/>
    <col min="4620" max="4673" width="10.6640625" style="92" customWidth="1"/>
    <col min="4674" max="4842" width="11.5546875" style="92"/>
    <col min="4843" max="4843" width="16.44140625" style="92" customWidth="1"/>
    <col min="4844" max="4850" width="13.5546875" style="92" customWidth="1"/>
    <col min="4851" max="4851" width="16.5546875" style="92" customWidth="1"/>
    <col min="4852" max="4852" width="14.88671875" style="92" customWidth="1"/>
    <col min="4853" max="4859" width="14.5546875" style="92" customWidth="1"/>
    <col min="4860" max="4862" width="13.33203125" style="92" customWidth="1"/>
    <col min="4863" max="4863" width="12.88671875" style="92" customWidth="1"/>
    <col min="4864" max="4867" width="13.33203125" style="92" customWidth="1"/>
    <col min="4868" max="4868" width="14.88671875" style="92" customWidth="1"/>
    <col min="4869" max="4869" width="13.33203125" style="92" customWidth="1"/>
    <col min="4870" max="4873" width="15.33203125" style="92" customWidth="1"/>
    <col min="4874" max="4874" width="19.109375" style="92" customWidth="1"/>
    <col min="4875" max="4875" width="17.6640625" style="92" customWidth="1"/>
    <col min="4876" max="4929" width="10.6640625" style="92" customWidth="1"/>
    <col min="4930" max="5098" width="11.5546875" style="92"/>
    <col min="5099" max="5099" width="16.44140625" style="92" customWidth="1"/>
    <col min="5100" max="5106" width="13.5546875" style="92" customWidth="1"/>
    <col min="5107" max="5107" width="16.5546875" style="92" customWidth="1"/>
    <col min="5108" max="5108" width="14.88671875" style="92" customWidth="1"/>
    <col min="5109" max="5115" width="14.5546875" style="92" customWidth="1"/>
    <col min="5116" max="5118" width="13.33203125" style="92" customWidth="1"/>
    <col min="5119" max="5119" width="12.88671875" style="92" customWidth="1"/>
    <col min="5120" max="5123" width="13.33203125" style="92" customWidth="1"/>
    <col min="5124" max="5124" width="14.88671875" style="92" customWidth="1"/>
    <col min="5125" max="5125" width="13.33203125" style="92" customWidth="1"/>
    <col min="5126" max="5129" width="15.33203125" style="92" customWidth="1"/>
    <col min="5130" max="5130" width="19.109375" style="92" customWidth="1"/>
    <col min="5131" max="5131" width="17.6640625" style="92" customWidth="1"/>
    <col min="5132" max="5185" width="10.6640625" style="92" customWidth="1"/>
    <col min="5186" max="5354" width="11.5546875" style="92"/>
    <col min="5355" max="5355" width="16.44140625" style="92" customWidth="1"/>
    <col min="5356" max="5362" width="13.5546875" style="92" customWidth="1"/>
    <col min="5363" max="5363" width="16.5546875" style="92" customWidth="1"/>
    <col min="5364" max="5364" width="14.88671875" style="92" customWidth="1"/>
    <col min="5365" max="5371" width="14.5546875" style="92" customWidth="1"/>
    <col min="5372" max="5374" width="13.33203125" style="92" customWidth="1"/>
    <col min="5375" max="5375" width="12.88671875" style="92" customWidth="1"/>
    <col min="5376" max="5379" width="13.33203125" style="92" customWidth="1"/>
    <col min="5380" max="5380" width="14.88671875" style="92" customWidth="1"/>
    <col min="5381" max="5381" width="13.33203125" style="92" customWidth="1"/>
    <col min="5382" max="5385" width="15.33203125" style="92" customWidth="1"/>
    <col min="5386" max="5386" width="19.109375" style="92" customWidth="1"/>
    <col min="5387" max="5387" width="17.6640625" style="92" customWidth="1"/>
    <col min="5388" max="5441" width="10.6640625" style="92" customWidth="1"/>
    <col min="5442" max="5610" width="11.5546875" style="92"/>
    <col min="5611" max="5611" width="16.44140625" style="92" customWidth="1"/>
    <col min="5612" max="5618" width="13.5546875" style="92" customWidth="1"/>
    <col min="5619" max="5619" width="16.5546875" style="92" customWidth="1"/>
    <col min="5620" max="5620" width="14.88671875" style="92" customWidth="1"/>
    <col min="5621" max="5627" width="14.5546875" style="92" customWidth="1"/>
    <col min="5628" max="5630" width="13.33203125" style="92" customWidth="1"/>
    <col min="5631" max="5631" width="12.88671875" style="92" customWidth="1"/>
    <col min="5632" max="5635" width="13.33203125" style="92" customWidth="1"/>
    <col min="5636" max="5636" width="14.88671875" style="92" customWidth="1"/>
    <col min="5637" max="5637" width="13.33203125" style="92" customWidth="1"/>
    <col min="5638" max="5641" width="15.33203125" style="92" customWidth="1"/>
    <col min="5642" max="5642" width="19.109375" style="92" customWidth="1"/>
    <col min="5643" max="5643" width="17.6640625" style="92" customWidth="1"/>
    <col min="5644" max="5697" width="10.6640625" style="92" customWidth="1"/>
    <col min="5698" max="5866" width="11.5546875" style="92"/>
    <col min="5867" max="5867" width="16.44140625" style="92" customWidth="1"/>
    <col min="5868" max="5874" width="13.5546875" style="92" customWidth="1"/>
    <col min="5875" max="5875" width="16.5546875" style="92" customWidth="1"/>
    <col min="5876" max="5876" width="14.88671875" style="92" customWidth="1"/>
    <col min="5877" max="5883" width="14.5546875" style="92" customWidth="1"/>
    <col min="5884" max="5886" width="13.33203125" style="92" customWidth="1"/>
    <col min="5887" max="5887" width="12.88671875" style="92" customWidth="1"/>
    <col min="5888" max="5891" width="13.33203125" style="92" customWidth="1"/>
    <col min="5892" max="5892" width="14.88671875" style="92" customWidth="1"/>
    <col min="5893" max="5893" width="13.33203125" style="92" customWidth="1"/>
    <col min="5894" max="5897" width="15.33203125" style="92" customWidth="1"/>
    <col min="5898" max="5898" width="19.109375" style="92" customWidth="1"/>
    <col min="5899" max="5899" width="17.6640625" style="92" customWidth="1"/>
    <col min="5900" max="5953" width="10.6640625" style="92" customWidth="1"/>
    <col min="5954" max="6122" width="11.5546875" style="92"/>
    <col min="6123" max="6123" width="16.44140625" style="92" customWidth="1"/>
    <col min="6124" max="6130" width="13.5546875" style="92" customWidth="1"/>
    <col min="6131" max="6131" width="16.5546875" style="92" customWidth="1"/>
    <col min="6132" max="6132" width="14.88671875" style="92" customWidth="1"/>
    <col min="6133" max="6139" width="14.5546875" style="92" customWidth="1"/>
    <col min="6140" max="6142" width="13.33203125" style="92" customWidth="1"/>
    <col min="6143" max="6143" width="12.88671875" style="92" customWidth="1"/>
    <col min="6144" max="6147" width="13.33203125" style="92" customWidth="1"/>
    <col min="6148" max="6148" width="14.88671875" style="92" customWidth="1"/>
    <col min="6149" max="6149" width="13.33203125" style="92" customWidth="1"/>
    <col min="6150" max="6153" width="15.33203125" style="92" customWidth="1"/>
    <col min="6154" max="6154" width="19.109375" style="92" customWidth="1"/>
    <col min="6155" max="6155" width="17.6640625" style="92" customWidth="1"/>
    <col min="6156" max="6209" width="10.6640625" style="92" customWidth="1"/>
    <col min="6210" max="6378" width="11.5546875" style="92"/>
    <col min="6379" max="6379" width="16.44140625" style="92" customWidth="1"/>
    <col min="6380" max="6386" width="13.5546875" style="92" customWidth="1"/>
    <col min="6387" max="6387" width="16.5546875" style="92" customWidth="1"/>
    <col min="6388" max="6388" width="14.88671875" style="92" customWidth="1"/>
    <col min="6389" max="6395" width="14.5546875" style="92" customWidth="1"/>
    <col min="6396" max="6398" width="13.33203125" style="92" customWidth="1"/>
    <col min="6399" max="6399" width="12.88671875" style="92" customWidth="1"/>
    <col min="6400" max="6403" width="13.33203125" style="92" customWidth="1"/>
    <col min="6404" max="6404" width="14.88671875" style="92" customWidth="1"/>
    <col min="6405" max="6405" width="13.33203125" style="92" customWidth="1"/>
    <col min="6406" max="6409" width="15.33203125" style="92" customWidth="1"/>
    <col min="6410" max="6410" width="19.109375" style="92" customWidth="1"/>
    <col min="6411" max="6411" width="17.6640625" style="92" customWidth="1"/>
    <col min="6412" max="6465" width="10.6640625" style="92" customWidth="1"/>
    <col min="6466" max="6634" width="11.5546875" style="92"/>
    <col min="6635" max="6635" width="16.44140625" style="92" customWidth="1"/>
    <col min="6636" max="6642" width="13.5546875" style="92" customWidth="1"/>
    <col min="6643" max="6643" width="16.5546875" style="92" customWidth="1"/>
    <col min="6644" max="6644" width="14.88671875" style="92" customWidth="1"/>
    <col min="6645" max="6651" width="14.5546875" style="92" customWidth="1"/>
    <col min="6652" max="6654" width="13.33203125" style="92" customWidth="1"/>
    <col min="6655" max="6655" width="12.88671875" style="92" customWidth="1"/>
    <col min="6656" max="6659" width="13.33203125" style="92" customWidth="1"/>
    <col min="6660" max="6660" width="14.88671875" style="92" customWidth="1"/>
    <col min="6661" max="6661" width="13.33203125" style="92" customWidth="1"/>
    <col min="6662" max="6665" width="15.33203125" style="92" customWidth="1"/>
    <col min="6666" max="6666" width="19.109375" style="92" customWidth="1"/>
    <col min="6667" max="6667" width="17.6640625" style="92" customWidth="1"/>
    <col min="6668" max="6721" width="10.6640625" style="92" customWidth="1"/>
    <col min="6722" max="6890" width="11.5546875" style="92"/>
    <col min="6891" max="6891" width="16.44140625" style="92" customWidth="1"/>
    <col min="6892" max="6898" width="13.5546875" style="92" customWidth="1"/>
    <col min="6899" max="6899" width="16.5546875" style="92" customWidth="1"/>
    <col min="6900" max="6900" width="14.88671875" style="92" customWidth="1"/>
    <col min="6901" max="6907" width="14.5546875" style="92" customWidth="1"/>
    <col min="6908" max="6910" width="13.33203125" style="92" customWidth="1"/>
    <col min="6911" max="6911" width="12.88671875" style="92" customWidth="1"/>
    <col min="6912" max="6915" width="13.33203125" style="92" customWidth="1"/>
    <col min="6916" max="6916" width="14.88671875" style="92" customWidth="1"/>
    <col min="6917" max="6917" width="13.33203125" style="92" customWidth="1"/>
    <col min="6918" max="6921" width="15.33203125" style="92" customWidth="1"/>
    <col min="6922" max="6922" width="19.109375" style="92" customWidth="1"/>
    <col min="6923" max="6923" width="17.6640625" style="92" customWidth="1"/>
    <col min="6924" max="6977" width="10.6640625" style="92" customWidth="1"/>
    <col min="6978" max="7146" width="11.5546875" style="92"/>
    <col min="7147" max="7147" width="16.44140625" style="92" customWidth="1"/>
    <col min="7148" max="7154" width="13.5546875" style="92" customWidth="1"/>
    <col min="7155" max="7155" width="16.5546875" style="92" customWidth="1"/>
    <col min="7156" max="7156" width="14.88671875" style="92" customWidth="1"/>
    <col min="7157" max="7163" width="14.5546875" style="92" customWidth="1"/>
    <col min="7164" max="7166" width="13.33203125" style="92" customWidth="1"/>
    <col min="7167" max="7167" width="12.88671875" style="92" customWidth="1"/>
    <col min="7168" max="7171" width="13.33203125" style="92" customWidth="1"/>
    <col min="7172" max="7172" width="14.88671875" style="92" customWidth="1"/>
    <col min="7173" max="7173" width="13.33203125" style="92" customWidth="1"/>
    <col min="7174" max="7177" width="15.33203125" style="92" customWidth="1"/>
    <col min="7178" max="7178" width="19.109375" style="92" customWidth="1"/>
    <col min="7179" max="7179" width="17.6640625" style="92" customWidth="1"/>
    <col min="7180" max="7233" width="10.6640625" style="92" customWidth="1"/>
    <col min="7234" max="7402" width="11.5546875" style="92"/>
    <col min="7403" max="7403" width="16.44140625" style="92" customWidth="1"/>
    <col min="7404" max="7410" width="13.5546875" style="92" customWidth="1"/>
    <col min="7411" max="7411" width="16.5546875" style="92" customWidth="1"/>
    <col min="7412" max="7412" width="14.88671875" style="92" customWidth="1"/>
    <col min="7413" max="7419" width="14.5546875" style="92" customWidth="1"/>
    <col min="7420" max="7422" width="13.33203125" style="92" customWidth="1"/>
    <col min="7423" max="7423" width="12.88671875" style="92" customWidth="1"/>
    <col min="7424" max="7427" width="13.33203125" style="92" customWidth="1"/>
    <col min="7428" max="7428" width="14.88671875" style="92" customWidth="1"/>
    <col min="7429" max="7429" width="13.33203125" style="92" customWidth="1"/>
    <col min="7430" max="7433" width="15.33203125" style="92" customWidth="1"/>
    <col min="7434" max="7434" width="19.109375" style="92" customWidth="1"/>
    <col min="7435" max="7435" width="17.6640625" style="92" customWidth="1"/>
    <col min="7436" max="7489" width="10.6640625" style="92" customWidth="1"/>
    <col min="7490" max="7658" width="11.5546875" style="92"/>
    <col min="7659" max="7659" width="16.44140625" style="92" customWidth="1"/>
    <col min="7660" max="7666" width="13.5546875" style="92" customWidth="1"/>
    <col min="7667" max="7667" width="16.5546875" style="92" customWidth="1"/>
    <col min="7668" max="7668" width="14.88671875" style="92" customWidth="1"/>
    <col min="7669" max="7675" width="14.5546875" style="92" customWidth="1"/>
    <col min="7676" max="7678" width="13.33203125" style="92" customWidth="1"/>
    <col min="7679" max="7679" width="12.88671875" style="92" customWidth="1"/>
    <col min="7680" max="7683" width="13.33203125" style="92" customWidth="1"/>
    <col min="7684" max="7684" width="14.88671875" style="92" customWidth="1"/>
    <col min="7685" max="7685" width="13.33203125" style="92" customWidth="1"/>
    <col min="7686" max="7689" width="15.33203125" style="92" customWidth="1"/>
    <col min="7690" max="7690" width="19.109375" style="92" customWidth="1"/>
    <col min="7691" max="7691" width="17.6640625" style="92" customWidth="1"/>
    <col min="7692" max="7745" width="10.6640625" style="92" customWidth="1"/>
    <col min="7746" max="7914" width="11.5546875" style="92"/>
    <col min="7915" max="7915" width="16.44140625" style="92" customWidth="1"/>
    <col min="7916" max="7922" width="13.5546875" style="92" customWidth="1"/>
    <col min="7923" max="7923" width="16.5546875" style="92" customWidth="1"/>
    <col min="7924" max="7924" width="14.88671875" style="92" customWidth="1"/>
    <col min="7925" max="7931" width="14.5546875" style="92" customWidth="1"/>
    <col min="7932" max="7934" width="13.33203125" style="92" customWidth="1"/>
    <col min="7935" max="7935" width="12.88671875" style="92" customWidth="1"/>
    <col min="7936" max="7939" width="13.33203125" style="92" customWidth="1"/>
    <col min="7940" max="7940" width="14.88671875" style="92" customWidth="1"/>
    <col min="7941" max="7941" width="13.33203125" style="92" customWidth="1"/>
    <col min="7942" max="7945" width="15.33203125" style="92" customWidth="1"/>
    <col min="7946" max="7946" width="19.109375" style="92" customWidth="1"/>
    <col min="7947" max="7947" width="17.6640625" style="92" customWidth="1"/>
    <col min="7948" max="8001" width="10.6640625" style="92" customWidth="1"/>
    <col min="8002" max="8170" width="11.5546875" style="92"/>
    <col min="8171" max="8171" width="16.44140625" style="92" customWidth="1"/>
    <col min="8172" max="8178" width="13.5546875" style="92" customWidth="1"/>
    <col min="8179" max="8179" width="16.5546875" style="92" customWidth="1"/>
    <col min="8180" max="8180" width="14.88671875" style="92" customWidth="1"/>
    <col min="8181" max="8187" width="14.5546875" style="92" customWidth="1"/>
    <col min="8188" max="8190" width="13.33203125" style="92" customWidth="1"/>
    <col min="8191" max="8191" width="12.88671875" style="92" customWidth="1"/>
    <col min="8192" max="8195" width="13.33203125" style="92" customWidth="1"/>
    <col min="8196" max="8196" width="14.88671875" style="92" customWidth="1"/>
    <col min="8197" max="8197" width="13.33203125" style="92" customWidth="1"/>
    <col min="8198" max="8201" width="15.33203125" style="92" customWidth="1"/>
    <col min="8202" max="8202" width="19.109375" style="92" customWidth="1"/>
    <col min="8203" max="8203" width="17.6640625" style="92" customWidth="1"/>
    <col min="8204" max="8257" width="10.6640625" style="92" customWidth="1"/>
    <col min="8258" max="8426" width="11.5546875" style="92"/>
    <col min="8427" max="8427" width="16.44140625" style="92" customWidth="1"/>
    <col min="8428" max="8434" width="13.5546875" style="92" customWidth="1"/>
    <col min="8435" max="8435" width="16.5546875" style="92" customWidth="1"/>
    <col min="8436" max="8436" width="14.88671875" style="92" customWidth="1"/>
    <col min="8437" max="8443" width="14.5546875" style="92" customWidth="1"/>
    <col min="8444" max="8446" width="13.33203125" style="92" customWidth="1"/>
    <col min="8447" max="8447" width="12.88671875" style="92" customWidth="1"/>
    <col min="8448" max="8451" width="13.33203125" style="92" customWidth="1"/>
    <col min="8452" max="8452" width="14.88671875" style="92" customWidth="1"/>
    <col min="8453" max="8453" width="13.33203125" style="92" customWidth="1"/>
    <col min="8454" max="8457" width="15.33203125" style="92" customWidth="1"/>
    <col min="8458" max="8458" width="19.109375" style="92" customWidth="1"/>
    <col min="8459" max="8459" width="17.6640625" style="92" customWidth="1"/>
    <col min="8460" max="8513" width="10.6640625" style="92" customWidth="1"/>
    <col min="8514" max="8682" width="11.5546875" style="92"/>
    <col min="8683" max="8683" width="16.44140625" style="92" customWidth="1"/>
    <col min="8684" max="8690" width="13.5546875" style="92" customWidth="1"/>
    <col min="8691" max="8691" width="16.5546875" style="92" customWidth="1"/>
    <col min="8692" max="8692" width="14.88671875" style="92" customWidth="1"/>
    <col min="8693" max="8699" width="14.5546875" style="92" customWidth="1"/>
    <col min="8700" max="8702" width="13.33203125" style="92" customWidth="1"/>
    <col min="8703" max="8703" width="12.88671875" style="92" customWidth="1"/>
    <col min="8704" max="8707" width="13.33203125" style="92" customWidth="1"/>
    <col min="8708" max="8708" width="14.88671875" style="92" customWidth="1"/>
    <col min="8709" max="8709" width="13.33203125" style="92" customWidth="1"/>
    <col min="8710" max="8713" width="15.33203125" style="92" customWidth="1"/>
    <col min="8714" max="8714" width="19.109375" style="92" customWidth="1"/>
    <col min="8715" max="8715" width="17.6640625" style="92" customWidth="1"/>
    <col min="8716" max="8769" width="10.6640625" style="92" customWidth="1"/>
    <col min="8770" max="8938" width="11.5546875" style="92"/>
    <col min="8939" max="8939" width="16.44140625" style="92" customWidth="1"/>
    <col min="8940" max="8946" width="13.5546875" style="92" customWidth="1"/>
    <col min="8947" max="8947" width="16.5546875" style="92" customWidth="1"/>
    <col min="8948" max="8948" width="14.88671875" style="92" customWidth="1"/>
    <col min="8949" max="8955" width="14.5546875" style="92" customWidth="1"/>
    <col min="8956" max="8958" width="13.33203125" style="92" customWidth="1"/>
    <col min="8959" max="8959" width="12.88671875" style="92" customWidth="1"/>
    <col min="8960" max="8963" width="13.33203125" style="92" customWidth="1"/>
    <col min="8964" max="8964" width="14.88671875" style="92" customWidth="1"/>
    <col min="8965" max="8965" width="13.33203125" style="92" customWidth="1"/>
    <col min="8966" max="8969" width="15.33203125" style="92" customWidth="1"/>
    <col min="8970" max="8970" width="19.109375" style="92" customWidth="1"/>
    <col min="8971" max="8971" width="17.6640625" style="92" customWidth="1"/>
    <col min="8972" max="9025" width="10.6640625" style="92" customWidth="1"/>
    <col min="9026" max="9194" width="11.5546875" style="92"/>
    <col min="9195" max="9195" width="16.44140625" style="92" customWidth="1"/>
    <col min="9196" max="9202" width="13.5546875" style="92" customWidth="1"/>
    <col min="9203" max="9203" width="16.5546875" style="92" customWidth="1"/>
    <col min="9204" max="9204" width="14.88671875" style="92" customWidth="1"/>
    <col min="9205" max="9211" width="14.5546875" style="92" customWidth="1"/>
    <col min="9212" max="9214" width="13.33203125" style="92" customWidth="1"/>
    <col min="9215" max="9215" width="12.88671875" style="92" customWidth="1"/>
    <col min="9216" max="9219" width="13.33203125" style="92" customWidth="1"/>
    <col min="9220" max="9220" width="14.88671875" style="92" customWidth="1"/>
    <col min="9221" max="9221" width="13.33203125" style="92" customWidth="1"/>
    <col min="9222" max="9225" width="15.33203125" style="92" customWidth="1"/>
    <col min="9226" max="9226" width="19.109375" style="92" customWidth="1"/>
    <col min="9227" max="9227" width="17.6640625" style="92" customWidth="1"/>
    <col min="9228" max="9281" width="10.6640625" style="92" customWidth="1"/>
    <col min="9282" max="9450" width="11.5546875" style="92"/>
    <col min="9451" max="9451" width="16.44140625" style="92" customWidth="1"/>
    <col min="9452" max="9458" width="13.5546875" style="92" customWidth="1"/>
    <col min="9459" max="9459" width="16.5546875" style="92" customWidth="1"/>
    <col min="9460" max="9460" width="14.88671875" style="92" customWidth="1"/>
    <col min="9461" max="9467" width="14.5546875" style="92" customWidth="1"/>
    <col min="9468" max="9470" width="13.33203125" style="92" customWidth="1"/>
    <col min="9471" max="9471" width="12.88671875" style="92" customWidth="1"/>
    <col min="9472" max="9475" width="13.33203125" style="92" customWidth="1"/>
    <col min="9476" max="9476" width="14.88671875" style="92" customWidth="1"/>
    <col min="9477" max="9477" width="13.33203125" style="92" customWidth="1"/>
    <col min="9478" max="9481" width="15.33203125" style="92" customWidth="1"/>
    <col min="9482" max="9482" width="19.109375" style="92" customWidth="1"/>
    <col min="9483" max="9483" width="17.6640625" style="92" customWidth="1"/>
    <col min="9484" max="9537" width="10.6640625" style="92" customWidth="1"/>
    <col min="9538" max="9706" width="11.5546875" style="92"/>
    <col min="9707" max="9707" width="16.44140625" style="92" customWidth="1"/>
    <col min="9708" max="9714" width="13.5546875" style="92" customWidth="1"/>
    <col min="9715" max="9715" width="16.5546875" style="92" customWidth="1"/>
    <col min="9716" max="9716" width="14.88671875" style="92" customWidth="1"/>
    <col min="9717" max="9723" width="14.5546875" style="92" customWidth="1"/>
    <col min="9724" max="9726" width="13.33203125" style="92" customWidth="1"/>
    <col min="9727" max="9727" width="12.88671875" style="92" customWidth="1"/>
    <col min="9728" max="9731" width="13.33203125" style="92" customWidth="1"/>
    <col min="9732" max="9732" width="14.88671875" style="92" customWidth="1"/>
    <col min="9733" max="9733" width="13.33203125" style="92" customWidth="1"/>
    <col min="9734" max="9737" width="15.33203125" style="92" customWidth="1"/>
    <col min="9738" max="9738" width="19.109375" style="92" customWidth="1"/>
    <col min="9739" max="9739" width="17.6640625" style="92" customWidth="1"/>
    <col min="9740" max="9793" width="10.6640625" style="92" customWidth="1"/>
    <col min="9794" max="9962" width="11.5546875" style="92"/>
    <col min="9963" max="9963" width="16.44140625" style="92" customWidth="1"/>
    <col min="9964" max="9970" width="13.5546875" style="92" customWidth="1"/>
    <col min="9971" max="9971" width="16.5546875" style="92" customWidth="1"/>
    <col min="9972" max="9972" width="14.88671875" style="92" customWidth="1"/>
    <col min="9973" max="9979" width="14.5546875" style="92" customWidth="1"/>
    <col min="9980" max="9982" width="13.33203125" style="92" customWidth="1"/>
    <col min="9983" max="9983" width="12.88671875" style="92" customWidth="1"/>
    <col min="9984" max="9987" width="13.33203125" style="92" customWidth="1"/>
    <col min="9988" max="9988" width="14.88671875" style="92" customWidth="1"/>
    <col min="9989" max="9989" width="13.33203125" style="92" customWidth="1"/>
    <col min="9990" max="9993" width="15.33203125" style="92" customWidth="1"/>
    <col min="9994" max="9994" width="19.109375" style="92" customWidth="1"/>
    <col min="9995" max="9995" width="17.6640625" style="92" customWidth="1"/>
    <col min="9996" max="10049" width="10.6640625" style="92" customWidth="1"/>
    <col min="10050" max="10218" width="11.5546875" style="92"/>
    <col min="10219" max="10219" width="16.44140625" style="92" customWidth="1"/>
    <col min="10220" max="10226" width="13.5546875" style="92" customWidth="1"/>
    <col min="10227" max="10227" width="16.5546875" style="92" customWidth="1"/>
    <col min="10228" max="10228" width="14.88671875" style="92" customWidth="1"/>
    <col min="10229" max="10235" width="14.5546875" style="92" customWidth="1"/>
    <col min="10236" max="10238" width="13.33203125" style="92" customWidth="1"/>
    <col min="10239" max="10239" width="12.88671875" style="92" customWidth="1"/>
    <col min="10240" max="10243" width="13.33203125" style="92" customWidth="1"/>
    <col min="10244" max="10244" width="14.88671875" style="92" customWidth="1"/>
    <col min="10245" max="10245" width="13.33203125" style="92" customWidth="1"/>
    <col min="10246" max="10249" width="15.33203125" style="92" customWidth="1"/>
    <col min="10250" max="10250" width="19.109375" style="92" customWidth="1"/>
    <col min="10251" max="10251" width="17.6640625" style="92" customWidth="1"/>
    <col min="10252" max="10305" width="10.6640625" style="92" customWidth="1"/>
    <col min="10306" max="10474" width="11.5546875" style="92"/>
    <col min="10475" max="10475" width="16.44140625" style="92" customWidth="1"/>
    <col min="10476" max="10482" width="13.5546875" style="92" customWidth="1"/>
    <col min="10483" max="10483" width="16.5546875" style="92" customWidth="1"/>
    <col min="10484" max="10484" width="14.88671875" style="92" customWidth="1"/>
    <col min="10485" max="10491" width="14.5546875" style="92" customWidth="1"/>
    <col min="10492" max="10494" width="13.33203125" style="92" customWidth="1"/>
    <col min="10495" max="10495" width="12.88671875" style="92" customWidth="1"/>
    <col min="10496" max="10499" width="13.33203125" style="92" customWidth="1"/>
    <col min="10500" max="10500" width="14.88671875" style="92" customWidth="1"/>
    <col min="10501" max="10501" width="13.33203125" style="92" customWidth="1"/>
    <col min="10502" max="10505" width="15.33203125" style="92" customWidth="1"/>
    <col min="10506" max="10506" width="19.109375" style="92" customWidth="1"/>
    <col min="10507" max="10507" width="17.6640625" style="92" customWidth="1"/>
    <col min="10508" max="10561" width="10.6640625" style="92" customWidth="1"/>
    <col min="10562" max="10730" width="11.5546875" style="92"/>
    <col min="10731" max="10731" width="16.44140625" style="92" customWidth="1"/>
    <col min="10732" max="10738" width="13.5546875" style="92" customWidth="1"/>
    <col min="10739" max="10739" width="16.5546875" style="92" customWidth="1"/>
    <col min="10740" max="10740" width="14.88671875" style="92" customWidth="1"/>
    <col min="10741" max="10747" width="14.5546875" style="92" customWidth="1"/>
    <col min="10748" max="10750" width="13.33203125" style="92" customWidth="1"/>
    <col min="10751" max="10751" width="12.88671875" style="92" customWidth="1"/>
    <col min="10752" max="10755" width="13.33203125" style="92" customWidth="1"/>
    <col min="10756" max="10756" width="14.88671875" style="92" customWidth="1"/>
    <col min="10757" max="10757" width="13.33203125" style="92" customWidth="1"/>
    <col min="10758" max="10761" width="15.33203125" style="92" customWidth="1"/>
    <col min="10762" max="10762" width="19.109375" style="92" customWidth="1"/>
    <col min="10763" max="10763" width="17.6640625" style="92" customWidth="1"/>
    <col min="10764" max="10817" width="10.6640625" style="92" customWidth="1"/>
    <col min="10818" max="10986" width="11.5546875" style="92"/>
    <col min="10987" max="10987" width="16.44140625" style="92" customWidth="1"/>
    <col min="10988" max="10994" width="13.5546875" style="92" customWidth="1"/>
    <col min="10995" max="10995" width="16.5546875" style="92" customWidth="1"/>
    <col min="10996" max="10996" width="14.88671875" style="92" customWidth="1"/>
    <col min="10997" max="11003" width="14.5546875" style="92" customWidth="1"/>
    <col min="11004" max="11006" width="13.33203125" style="92" customWidth="1"/>
    <col min="11007" max="11007" width="12.88671875" style="92" customWidth="1"/>
    <col min="11008" max="11011" width="13.33203125" style="92" customWidth="1"/>
    <col min="11012" max="11012" width="14.88671875" style="92" customWidth="1"/>
    <col min="11013" max="11013" width="13.33203125" style="92" customWidth="1"/>
    <col min="11014" max="11017" width="15.33203125" style="92" customWidth="1"/>
    <col min="11018" max="11018" width="19.109375" style="92" customWidth="1"/>
    <col min="11019" max="11019" width="17.6640625" style="92" customWidth="1"/>
    <col min="11020" max="11073" width="10.6640625" style="92" customWidth="1"/>
    <col min="11074" max="11242" width="11.5546875" style="92"/>
    <col min="11243" max="11243" width="16.44140625" style="92" customWidth="1"/>
    <col min="11244" max="11250" width="13.5546875" style="92" customWidth="1"/>
    <col min="11251" max="11251" width="16.5546875" style="92" customWidth="1"/>
    <col min="11252" max="11252" width="14.88671875" style="92" customWidth="1"/>
    <col min="11253" max="11259" width="14.5546875" style="92" customWidth="1"/>
    <col min="11260" max="11262" width="13.33203125" style="92" customWidth="1"/>
    <col min="11263" max="11263" width="12.88671875" style="92" customWidth="1"/>
    <col min="11264" max="11267" width="13.33203125" style="92" customWidth="1"/>
    <col min="11268" max="11268" width="14.88671875" style="92" customWidth="1"/>
    <col min="11269" max="11269" width="13.33203125" style="92" customWidth="1"/>
    <col min="11270" max="11273" width="15.33203125" style="92" customWidth="1"/>
    <col min="11274" max="11274" width="19.109375" style="92" customWidth="1"/>
    <col min="11275" max="11275" width="17.6640625" style="92" customWidth="1"/>
    <col min="11276" max="11329" width="10.6640625" style="92" customWidth="1"/>
    <col min="11330" max="11498" width="11.5546875" style="92"/>
    <col min="11499" max="11499" width="16.44140625" style="92" customWidth="1"/>
    <col min="11500" max="11506" width="13.5546875" style="92" customWidth="1"/>
    <col min="11507" max="11507" width="16.5546875" style="92" customWidth="1"/>
    <col min="11508" max="11508" width="14.88671875" style="92" customWidth="1"/>
    <col min="11509" max="11515" width="14.5546875" style="92" customWidth="1"/>
    <col min="11516" max="11518" width="13.33203125" style="92" customWidth="1"/>
    <col min="11519" max="11519" width="12.88671875" style="92" customWidth="1"/>
    <col min="11520" max="11523" width="13.33203125" style="92" customWidth="1"/>
    <col min="11524" max="11524" width="14.88671875" style="92" customWidth="1"/>
    <col min="11525" max="11525" width="13.33203125" style="92" customWidth="1"/>
    <col min="11526" max="11529" width="15.33203125" style="92" customWidth="1"/>
    <col min="11530" max="11530" width="19.109375" style="92" customWidth="1"/>
    <col min="11531" max="11531" width="17.6640625" style="92" customWidth="1"/>
    <col min="11532" max="11585" width="10.6640625" style="92" customWidth="1"/>
    <col min="11586" max="11754" width="11.5546875" style="92"/>
    <col min="11755" max="11755" width="16.44140625" style="92" customWidth="1"/>
    <col min="11756" max="11762" width="13.5546875" style="92" customWidth="1"/>
    <col min="11763" max="11763" width="16.5546875" style="92" customWidth="1"/>
    <col min="11764" max="11764" width="14.88671875" style="92" customWidth="1"/>
    <col min="11765" max="11771" width="14.5546875" style="92" customWidth="1"/>
    <col min="11772" max="11774" width="13.33203125" style="92" customWidth="1"/>
    <col min="11775" max="11775" width="12.88671875" style="92" customWidth="1"/>
    <col min="11776" max="11779" width="13.33203125" style="92" customWidth="1"/>
    <col min="11780" max="11780" width="14.88671875" style="92" customWidth="1"/>
    <col min="11781" max="11781" width="13.33203125" style="92" customWidth="1"/>
    <col min="11782" max="11785" width="15.33203125" style="92" customWidth="1"/>
    <col min="11786" max="11786" width="19.109375" style="92" customWidth="1"/>
    <col min="11787" max="11787" width="17.6640625" style="92" customWidth="1"/>
    <col min="11788" max="11841" width="10.6640625" style="92" customWidth="1"/>
    <col min="11842" max="12010" width="11.5546875" style="92"/>
    <col min="12011" max="12011" width="16.44140625" style="92" customWidth="1"/>
    <col min="12012" max="12018" width="13.5546875" style="92" customWidth="1"/>
    <col min="12019" max="12019" width="16.5546875" style="92" customWidth="1"/>
    <col min="12020" max="12020" width="14.88671875" style="92" customWidth="1"/>
    <col min="12021" max="12027" width="14.5546875" style="92" customWidth="1"/>
    <col min="12028" max="12030" width="13.33203125" style="92" customWidth="1"/>
    <col min="12031" max="12031" width="12.88671875" style="92" customWidth="1"/>
    <col min="12032" max="12035" width="13.33203125" style="92" customWidth="1"/>
    <col min="12036" max="12036" width="14.88671875" style="92" customWidth="1"/>
    <col min="12037" max="12037" width="13.33203125" style="92" customWidth="1"/>
    <col min="12038" max="12041" width="15.33203125" style="92" customWidth="1"/>
    <col min="12042" max="12042" width="19.109375" style="92" customWidth="1"/>
    <col min="12043" max="12043" width="17.6640625" style="92" customWidth="1"/>
    <col min="12044" max="12097" width="10.6640625" style="92" customWidth="1"/>
    <col min="12098" max="12266" width="11.5546875" style="92"/>
    <col min="12267" max="12267" width="16.44140625" style="92" customWidth="1"/>
    <col min="12268" max="12274" width="13.5546875" style="92" customWidth="1"/>
    <col min="12275" max="12275" width="16.5546875" style="92" customWidth="1"/>
    <col min="12276" max="12276" width="14.88671875" style="92" customWidth="1"/>
    <col min="12277" max="12283" width="14.5546875" style="92" customWidth="1"/>
    <col min="12284" max="12286" width="13.33203125" style="92" customWidth="1"/>
    <col min="12287" max="12287" width="12.88671875" style="92" customWidth="1"/>
    <col min="12288" max="12291" width="13.33203125" style="92" customWidth="1"/>
    <col min="12292" max="12292" width="14.88671875" style="92" customWidth="1"/>
    <col min="12293" max="12293" width="13.33203125" style="92" customWidth="1"/>
    <col min="12294" max="12297" width="15.33203125" style="92" customWidth="1"/>
    <col min="12298" max="12298" width="19.109375" style="92" customWidth="1"/>
    <col min="12299" max="12299" width="17.6640625" style="92" customWidth="1"/>
    <col min="12300" max="12353" width="10.6640625" style="92" customWidth="1"/>
    <col min="12354" max="12522" width="11.5546875" style="92"/>
    <col min="12523" max="12523" width="16.44140625" style="92" customWidth="1"/>
    <col min="12524" max="12530" width="13.5546875" style="92" customWidth="1"/>
    <col min="12531" max="12531" width="16.5546875" style="92" customWidth="1"/>
    <col min="12532" max="12532" width="14.88671875" style="92" customWidth="1"/>
    <col min="12533" max="12539" width="14.5546875" style="92" customWidth="1"/>
    <col min="12540" max="12542" width="13.33203125" style="92" customWidth="1"/>
    <col min="12543" max="12543" width="12.88671875" style="92" customWidth="1"/>
    <col min="12544" max="12547" width="13.33203125" style="92" customWidth="1"/>
    <col min="12548" max="12548" width="14.88671875" style="92" customWidth="1"/>
    <col min="12549" max="12549" width="13.33203125" style="92" customWidth="1"/>
    <col min="12550" max="12553" width="15.33203125" style="92" customWidth="1"/>
    <col min="12554" max="12554" width="19.109375" style="92" customWidth="1"/>
    <col min="12555" max="12555" width="17.6640625" style="92" customWidth="1"/>
    <col min="12556" max="12609" width="10.6640625" style="92" customWidth="1"/>
    <col min="12610" max="12778" width="11.5546875" style="92"/>
    <col min="12779" max="12779" width="16.44140625" style="92" customWidth="1"/>
    <col min="12780" max="12786" width="13.5546875" style="92" customWidth="1"/>
    <col min="12787" max="12787" width="16.5546875" style="92" customWidth="1"/>
    <col min="12788" max="12788" width="14.88671875" style="92" customWidth="1"/>
    <col min="12789" max="12795" width="14.5546875" style="92" customWidth="1"/>
    <col min="12796" max="12798" width="13.33203125" style="92" customWidth="1"/>
    <col min="12799" max="12799" width="12.88671875" style="92" customWidth="1"/>
    <col min="12800" max="12803" width="13.33203125" style="92" customWidth="1"/>
    <col min="12804" max="12804" width="14.88671875" style="92" customWidth="1"/>
    <col min="12805" max="12805" width="13.33203125" style="92" customWidth="1"/>
    <col min="12806" max="12809" width="15.33203125" style="92" customWidth="1"/>
    <col min="12810" max="12810" width="19.109375" style="92" customWidth="1"/>
    <col min="12811" max="12811" width="17.6640625" style="92" customWidth="1"/>
    <col min="12812" max="12865" width="10.6640625" style="92" customWidth="1"/>
    <col min="12866" max="13034" width="11.5546875" style="92"/>
    <col min="13035" max="13035" width="16.44140625" style="92" customWidth="1"/>
    <col min="13036" max="13042" width="13.5546875" style="92" customWidth="1"/>
    <col min="13043" max="13043" width="16.5546875" style="92" customWidth="1"/>
    <col min="13044" max="13044" width="14.88671875" style="92" customWidth="1"/>
    <col min="13045" max="13051" width="14.5546875" style="92" customWidth="1"/>
    <col min="13052" max="13054" width="13.33203125" style="92" customWidth="1"/>
    <col min="13055" max="13055" width="12.88671875" style="92" customWidth="1"/>
    <col min="13056" max="13059" width="13.33203125" style="92" customWidth="1"/>
    <col min="13060" max="13060" width="14.88671875" style="92" customWidth="1"/>
    <col min="13061" max="13061" width="13.33203125" style="92" customWidth="1"/>
    <col min="13062" max="13065" width="15.33203125" style="92" customWidth="1"/>
    <col min="13066" max="13066" width="19.109375" style="92" customWidth="1"/>
    <col min="13067" max="13067" width="17.6640625" style="92" customWidth="1"/>
    <col min="13068" max="13121" width="10.6640625" style="92" customWidth="1"/>
    <col min="13122" max="13290" width="11.5546875" style="92"/>
    <col min="13291" max="13291" width="16.44140625" style="92" customWidth="1"/>
    <col min="13292" max="13298" width="13.5546875" style="92" customWidth="1"/>
    <col min="13299" max="13299" width="16.5546875" style="92" customWidth="1"/>
    <col min="13300" max="13300" width="14.88671875" style="92" customWidth="1"/>
    <col min="13301" max="13307" width="14.5546875" style="92" customWidth="1"/>
    <col min="13308" max="13310" width="13.33203125" style="92" customWidth="1"/>
    <col min="13311" max="13311" width="12.88671875" style="92" customWidth="1"/>
    <col min="13312" max="13315" width="13.33203125" style="92" customWidth="1"/>
    <col min="13316" max="13316" width="14.88671875" style="92" customWidth="1"/>
    <col min="13317" max="13317" width="13.33203125" style="92" customWidth="1"/>
    <col min="13318" max="13321" width="15.33203125" style="92" customWidth="1"/>
    <col min="13322" max="13322" width="19.109375" style="92" customWidth="1"/>
    <col min="13323" max="13323" width="17.6640625" style="92" customWidth="1"/>
    <col min="13324" max="13377" width="10.6640625" style="92" customWidth="1"/>
    <col min="13378" max="13546" width="11.5546875" style="92"/>
    <col min="13547" max="13547" width="16.44140625" style="92" customWidth="1"/>
    <col min="13548" max="13554" width="13.5546875" style="92" customWidth="1"/>
    <col min="13555" max="13555" width="16.5546875" style="92" customWidth="1"/>
    <col min="13556" max="13556" width="14.88671875" style="92" customWidth="1"/>
    <col min="13557" max="13563" width="14.5546875" style="92" customWidth="1"/>
    <col min="13564" max="13566" width="13.33203125" style="92" customWidth="1"/>
    <col min="13567" max="13567" width="12.88671875" style="92" customWidth="1"/>
    <col min="13568" max="13571" width="13.33203125" style="92" customWidth="1"/>
    <col min="13572" max="13572" width="14.88671875" style="92" customWidth="1"/>
    <col min="13573" max="13573" width="13.33203125" style="92" customWidth="1"/>
    <col min="13574" max="13577" width="15.33203125" style="92" customWidth="1"/>
    <col min="13578" max="13578" width="19.109375" style="92" customWidth="1"/>
    <col min="13579" max="13579" width="17.6640625" style="92" customWidth="1"/>
    <col min="13580" max="13633" width="10.6640625" style="92" customWidth="1"/>
    <col min="13634" max="13802" width="11.5546875" style="92"/>
    <col min="13803" max="13803" width="16.44140625" style="92" customWidth="1"/>
    <col min="13804" max="13810" width="13.5546875" style="92" customWidth="1"/>
    <col min="13811" max="13811" width="16.5546875" style="92" customWidth="1"/>
    <col min="13812" max="13812" width="14.88671875" style="92" customWidth="1"/>
    <col min="13813" max="13819" width="14.5546875" style="92" customWidth="1"/>
    <col min="13820" max="13822" width="13.33203125" style="92" customWidth="1"/>
    <col min="13823" max="13823" width="12.88671875" style="92" customWidth="1"/>
    <col min="13824" max="13827" width="13.33203125" style="92" customWidth="1"/>
    <col min="13828" max="13828" width="14.88671875" style="92" customWidth="1"/>
    <col min="13829" max="13829" width="13.33203125" style="92" customWidth="1"/>
    <col min="13830" max="13833" width="15.33203125" style="92" customWidth="1"/>
    <col min="13834" max="13834" width="19.109375" style="92" customWidth="1"/>
    <col min="13835" max="13835" width="17.6640625" style="92" customWidth="1"/>
    <col min="13836" max="13889" width="10.6640625" style="92" customWidth="1"/>
    <col min="13890" max="14058" width="11.5546875" style="92"/>
    <col min="14059" max="14059" width="16.44140625" style="92" customWidth="1"/>
    <col min="14060" max="14066" width="13.5546875" style="92" customWidth="1"/>
    <col min="14067" max="14067" width="16.5546875" style="92" customWidth="1"/>
    <col min="14068" max="14068" width="14.88671875" style="92" customWidth="1"/>
    <col min="14069" max="14075" width="14.5546875" style="92" customWidth="1"/>
    <col min="14076" max="14078" width="13.33203125" style="92" customWidth="1"/>
    <col min="14079" max="14079" width="12.88671875" style="92" customWidth="1"/>
    <col min="14080" max="14083" width="13.33203125" style="92" customWidth="1"/>
    <col min="14084" max="14084" width="14.88671875" style="92" customWidth="1"/>
    <col min="14085" max="14085" width="13.33203125" style="92" customWidth="1"/>
    <col min="14086" max="14089" width="15.33203125" style="92" customWidth="1"/>
    <col min="14090" max="14090" width="19.109375" style="92" customWidth="1"/>
    <col min="14091" max="14091" width="17.6640625" style="92" customWidth="1"/>
    <col min="14092" max="14145" width="10.6640625" style="92" customWidth="1"/>
    <col min="14146" max="14314" width="11.5546875" style="92"/>
    <col min="14315" max="14315" width="16.44140625" style="92" customWidth="1"/>
    <col min="14316" max="14322" width="13.5546875" style="92" customWidth="1"/>
    <col min="14323" max="14323" width="16.5546875" style="92" customWidth="1"/>
    <col min="14324" max="14324" width="14.88671875" style="92" customWidth="1"/>
    <col min="14325" max="14331" width="14.5546875" style="92" customWidth="1"/>
    <col min="14332" max="14334" width="13.33203125" style="92" customWidth="1"/>
    <col min="14335" max="14335" width="12.88671875" style="92" customWidth="1"/>
    <col min="14336" max="14339" width="13.33203125" style="92" customWidth="1"/>
    <col min="14340" max="14340" width="14.88671875" style="92" customWidth="1"/>
    <col min="14341" max="14341" width="13.33203125" style="92" customWidth="1"/>
    <col min="14342" max="14345" width="15.33203125" style="92" customWidth="1"/>
    <col min="14346" max="14346" width="19.109375" style="92" customWidth="1"/>
    <col min="14347" max="14347" width="17.6640625" style="92" customWidth="1"/>
    <col min="14348" max="14401" width="10.6640625" style="92" customWidth="1"/>
    <col min="14402" max="14570" width="11.5546875" style="92"/>
    <col min="14571" max="14571" width="16.44140625" style="92" customWidth="1"/>
    <col min="14572" max="14578" width="13.5546875" style="92" customWidth="1"/>
    <col min="14579" max="14579" width="16.5546875" style="92" customWidth="1"/>
    <col min="14580" max="14580" width="14.88671875" style="92" customWidth="1"/>
    <col min="14581" max="14587" width="14.5546875" style="92" customWidth="1"/>
    <col min="14588" max="14590" width="13.33203125" style="92" customWidth="1"/>
    <col min="14591" max="14591" width="12.88671875" style="92" customWidth="1"/>
    <col min="14592" max="14595" width="13.33203125" style="92" customWidth="1"/>
    <col min="14596" max="14596" width="14.88671875" style="92" customWidth="1"/>
    <col min="14597" max="14597" width="13.33203125" style="92" customWidth="1"/>
    <col min="14598" max="14601" width="15.33203125" style="92" customWidth="1"/>
    <col min="14602" max="14602" width="19.109375" style="92" customWidth="1"/>
    <col min="14603" max="14603" width="17.6640625" style="92" customWidth="1"/>
    <col min="14604" max="14657" width="10.6640625" style="92" customWidth="1"/>
    <col min="14658" max="14826" width="11.5546875" style="92"/>
    <col min="14827" max="14827" width="16.44140625" style="92" customWidth="1"/>
    <col min="14828" max="14834" width="13.5546875" style="92" customWidth="1"/>
    <col min="14835" max="14835" width="16.5546875" style="92" customWidth="1"/>
    <col min="14836" max="14836" width="14.88671875" style="92" customWidth="1"/>
    <col min="14837" max="14843" width="14.5546875" style="92" customWidth="1"/>
    <col min="14844" max="14846" width="13.33203125" style="92" customWidth="1"/>
    <col min="14847" max="14847" width="12.88671875" style="92" customWidth="1"/>
    <col min="14848" max="14851" width="13.33203125" style="92" customWidth="1"/>
    <col min="14852" max="14852" width="14.88671875" style="92" customWidth="1"/>
    <col min="14853" max="14853" width="13.33203125" style="92" customWidth="1"/>
    <col min="14854" max="14857" width="15.33203125" style="92" customWidth="1"/>
    <col min="14858" max="14858" width="19.109375" style="92" customWidth="1"/>
    <col min="14859" max="14859" width="17.6640625" style="92" customWidth="1"/>
    <col min="14860" max="14913" width="10.6640625" style="92" customWidth="1"/>
    <col min="14914" max="15082" width="11.5546875" style="92"/>
    <col min="15083" max="15083" width="16.44140625" style="92" customWidth="1"/>
    <col min="15084" max="15090" width="13.5546875" style="92" customWidth="1"/>
    <col min="15091" max="15091" width="16.5546875" style="92" customWidth="1"/>
    <col min="15092" max="15092" width="14.88671875" style="92" customWidth="1"/>
    <col min="15093" max="15099" width="14.5546875" style="92" customWidth="1"/>
    <col min="15100" max="15102" width="13.33203125" style="92" customWidth="1"/>
    <col min="15103" max="15103" width="12.88671875" style="92" customWidth="1"/>
    <col min="15104" max="15107" width="13.33203125" style="92" customWidth="1"/>
    <col min="15108" max="15108" width="14.88671875" style="92" customWidth="1"/>
    <col min="15109" max="15109" width="13.33203125" style="92" customWidth="1"/>
    <col min="15110" max="15113" width="15.33203125" style="92" customWidth="1"/>
    <col min="15114" max="15114" width="19.109375" style="92" customWidth="1"/>
    <col min="15115" max="15115" width="17.6640625" style="92" customWidth="1"/>
    <col min="15116" max="15169" width="10.6640625" style="92" customWidth="1"/>
    <col min="15170" max="15338" width="11.5546875" style="92"/>
    <col min="15339" max="15339" width="16.44140625" style="92" customWidth="1"/>
    <col min="15340" max="15346" width="13.5546875" style="92" customWidth="1"/>
    <col min="15347" max="15347" width="16.5546875" style="92" customWidth="1"/>
    <col min="15348" max="15348" width="14.88671875" style="92" customWidth="1"/>
    <col min="15349" max="15355" width="14.5546875" style="92" customWidth="1"/>
    <col min="15356" max="15358" width="13.33203125" style="92" customWidth="1"/>
    <col min="15359" max="15359" width="12.88671875" style="92" customWidth="1"/>
    <col min="15360" max="15363" width="13.33203125" style="92" customWidth="1"/>
    <col min="15364" max="15364" width="14.88671875" style="92" customWidth="1"/>
    <col min="15365" max="15365" width="13.33203125" style="92" customWidth="1"/>
    <col min="15366" max="15369" width="15.33203125" style="92" customWidth="1"/>
    <col min="15370" max="15370" width="19.109375" style="92" customWidth="1"/>
    <col min="15371" max="15371" width="17.6640625" style="92" customWidth="1"/>
    <col min="15372" max="15425" width="10.6640625" style="92" customWidth="1"/>
    <col min="15426" max="15594" width="11.5546875" style="92"/>
    <col min="15595" max="15595" width="16.44140625" style="92" customWidth="1"/>
    <col min="15596" max="15602" width="13.5546875" style="92" customWidth="1"/>
    <col min="15603" max="15603" width="16.5546875" style="92" customWidth="1"/>
    <col min="15604" max="15604" width="14.88671875" style="92" customWidth="1"/>
    <col min="15605" max="15611" width="14.5546875" style="92" customWidth="1"/>
    <col min="15612" max="15614" width="13.33203125" style="92" customWidth="1"/>
    <col min="15615" max="15615" width="12.88671875" style="92" customWidth="1"/>
    <col min="15616" max="15619" width="13.33203125" style="92" customWidth="1"/>
    <col min="15620" max="15620" width="14.88671875" style="92" customWidth="1"/>
    <col min="15621" max="15621" width="13.33203125" style="92" customWidth="1"/>
    <col min="15622" max="15625" width="15.33203125" style="92" customWidth="1"/>
    <col min="15626" max="15626" width="19.109375" style="92" customWidth="1"/>
    <col min="15627" max="15627" width="17.6640625" style="92" customWidth="1"/>
    <col min="15628" max="15681" width="10.6640625" style="92" customWidth="1"/>
    <col min="15682" max="15850" width="11.5546875" style="92"/>
    <col min="15851" max="15851" width="16.44140625" style="92" customWidth="1"/>
    <col min="15852" max="15858" width="13.5546875" style="92" customWidth="1"/>
    <col min="15859" max="15859" width="16.5546875" style="92" customWidth="1"/>
    <col min="15860" max="15860" width="14.88671875" style="92" customWidth="1"/>
    <col min="15861" max="15867" width="14.5546875" style="92" customWidth="1"/>
    <col min="15868" max="15870" width="13.33203125" style="92" customWidth="1"/>
    <col min="15871" max="15871" width="12.88671875" style="92" customWidth="1"/>
    <col min="15872" max="15875" width="13.33203125" style="92" customWidth="1"/>
    <col min="15876" max="15876" width="14.88671875" style="92" customWidth="1"/>
    <col min="15877" max="15877" width="13.33203125" style="92" customWidth="1"/>
    <col min="15878" max="15881" width="15.33203125" style="92" customWidth="1"/>
    <col min="15882" max="15882" width="19.109375" style="92" customWidth="1"/>
    <col min="15883" max="15883" width="17.6640625" style="92" customWidth="1"/>
    <col min="15884" max="15937" width="10.6640625" style="92" customWidth="1"/>
    <col min="15938" max="16106" width="11.5546875" style="92"/>
    <col min="16107" max="16107" width="16.44140625" style="92" customWidth="1"/>
    <col min="16108" max="16114" width="13.5546875" style="92" customWidth="1"/>
    <col min="16115" max="16115" width="16.5546875" style="92" customWidth="1"/>
    <col min="16116" max="16116" width="14.88671875" style="92" customWidth="1"/>
    <col min="16117" max="16123" width="14.5546875" style="92" customWidth="1"/>
    <col min="16124" max="16126" width="13.33203125" style="92" customWidth="1"/>
    <col min="16127" max="16127" width="12.88671875" style="92" customWidth="1"/>
    <col min="16128" max="16131" width="13.33203125" style="92" customWidth="1"/>
    <col min="16132" max="16132" width="14.88671875" style="92" customWidth="1"/>
    <col min="16133" max="16133" width="13.33203125" style="92" customWidth="1"/>
    <col min="16134" max="16137" width="15.33203125" style="92" customWidth="1"/>
    <col min="16138" max="16138" width="19.109375" style="92" customWidth="1"/>
    <col min="16139" max="16139" width="17.6640625" style="92" customWidth="1"/>
    <col min="16140" max="16193" width="10.6640625" style="92" customWidth="1"/>
    <col min="16194" max="16362" width="11.5546875" style="92"/>
    <col min="16363" max="16378" width="11.5546875" style="92" customWidth="1"/>
    <col min="16379" max="16384" width="11.5546875" style="92"/>
  </cols>
  <sheetData>
    <row r="1" spans="1:48" customFormat="1" ht="20.25" customHeight="1" x14ac:dyDescent="0.4">
      <c r="A1" s="510" t="s">
        <v>553</v>
      </c>
      <c r="B1" s="510"/>
      <c r="C1" s="510"/>
      <c r="D1" s="510"/>
      <c r="E1" s="510"/>
      <c r="F1" s="510"/>
      <c r="G1" s="510"/>
      <c r="H1" s="510"/>
      <c r="I1" s="510"/>
      <c r="J1" s="475"/>
      <c r="K1" s="475"/>
    </row>
    <row r="2" spans="1:48" customFormat="1" ht="30.75" customHeight="1" x14ac:dyDescent="0.4">
      <c r="A2" s="510"/>
      <c r="B2" s="510"/>
      <c r="C2" s="510"/>
      <c r="D2" s="510"/>
      <c r="E2" s="510"/>
      <c r="F2" s="510"/>
      <c r="G2" s="510"/>
      <c r="H2" s="510"/>
      <c r="I2" s="510"/>
      <c r="J2" s="475"/>
      <c r="K2" s="475"/>
    </row>
    <row r="3" spans="1:48" customFormat="1" ht="6" customHeight="1" x14ac:dyDescent="0.4">
      <c r="A3" s="158"/>
      <c r="B3" s="158"/>
      <c r="C3" s="158"/>
      <c r="D3" s="165"/>
      <c r="E3" s="165"/>
      <c r="F3" s="165"/>
      <c r="G3" s="158"/>
      <c r="H3" s="158"/>
      <c r="I3" s="165"/>
      <c r="J3" s="165"/>
      <c r="K3" s="165"/>
      <c r="L3" s="130"/>
    </row>
    <row r="4" spans="1:48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31"/>
      <c r="I4" s="431"/>
      <c r="J4" s="431"/>
      <c r="K4" s="472"/>
      <c r="L4" s="432"/>
    </row>
    <row r="5" spans="1:48" s="436" customFormat="1" ht="15.6" customHeight="1" x14ac:dyDescent="0.4">
      <c r="A5" s="157" t="s">
        <v>413</v>
      </c>
      <c r="B5" s="390"/>
      <c r="C5" s="390"/>
      <c r="D5" s="390"/>
      <c r="E5" s="390"/>
      <c r="F5" s="390"/>
      <c r="G5" s="390"/>
      <c r="H5" s="390"/>
      <c r="I5" s="390"/>
      <c r="J5" s="390"/>
      <c r="K5" s="473"/>
      <c r="L5" s="430"/>
      <c r="M5" s="434"/>
      <c r="N5" s="434"/>
      <c r="O5" s="435"/>
      <c r="P5" s="435"/>
      <c r="Q5" s="435"/>
      <c r="R5" s="435"/>
      <c r="S5" s="435"/>
      <c r="T5" s="435"/>
      <c r="U5" s="435"/>
      <c r="V5" s="435"/>
      <c r="W5" s="435"/>
      <c r="X5" s="435"/>
    </row>
    <row r="6" spans="1:48" ht="6" customHeight="1" thickBot="1" x14ac:dyDescent="0.3">
      <c r="A6" s="181"/>
      <c r="B6" s="147"/>
      <c r="C6" s="147"/>
      <c r="D6" s="147"/>
      <c r="E6" s="147"/>
      <c r="F6" s="147"/>
      <c r="G6" s="147"/>
      <c r="H6" s="147"/>
      <c r="I6" s="147"/>
      <c r="J6" s="147"/>
      <c r="K6" s="474"/>
      <c r="L6" s="153"/>
      <c r="M6" s="90"/>
      <c r="N6" s="90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48" ht="26.1" customHeight="1" thickBot="1" x14ac:dyDescent="0.3">
      <c r="A7" s="516" t="s">
        <v>41</v>
      </c>
      <c r="B7" s="518" t="s">
        <v>175</v>
      </c>
      <c r="C7" s="518"/>
      <c r="D7" s="518"/>
      <c r="E7" s="518"/>
      <c r="F7" s="518"/>
      <c r="G7" s="518"/>
      <c r="H7" s="518"/>
      <c r="I7" s="518"/>
      <c r="J7" s="518"/>
      <c r="K7" s="519"/>
      <c r="L7" s="154"/>
    </row>
    <row r="8" spans="1:48" ht="33.9" customHeight="1" thickBot="1" x14ac:dyDescent="0.3">
      <c r="A8" s="517"/>
      <c r="B8" s="518" t="s">
        <v>620</v>
      </c>
      <c r="C8" s="521"/>
      <c r="D8" s="518" t="s">
        <v>621</v>
      </c>
      <c r="E8" s="521"/>
      <c r="F8" s="522" t="s">
        <v>543</v>
      </c>
      <c r="G8" s="520" t="s">
        <v>622</v>
      </c>
      <c r="H8" s="521"/>
      <c r="I8" s="520" t="s">
        <v>178</v>
      </c>
      <c r="J8" s="521"/>
      <c r="K8" s="522" t="s">
        <v>545</v>
      </c>
      <c r="L8" s="154"/>
    </row>
    <row r="9" spans="1:48" ht="33.9" customHeight="1" thickBot="1" x14ac:dyDescent="0.3">
      <c r="A9" s="517"/>
      <c r="B9" s="382" t="s">
        <v>307</v>
      </c>
      <c r="C9" s="149" t="s">
        <v>380</v>
      </c>
      <c r="D9" s="427" t="s">
        <v>307</v>
      </c>
      <c r="E9" s="149" t="s">
        <v>380</v>
      </c>
      <c r="F9" s="523"/>
      <c r="G9" s="149" t="s">
        <v>183</v>
      </c>
      <c r="H9" s="149" t="s">
        <v>380</v>
      </c>
      <c r="I9" s="149" t="s">
        <v>183</v>
      </c>
      <c r="J9" s="149" t="s">
        <v>380</v>
      </c>
      <c r="K9" s="523"/>
      <c r="L9" s="154"/>
    </row>
    <row r="10" spans="1:48" ht="19.05" customHeight="1" thickBot="1" x14ac:dyDescent="0.3">
      <c r="A10" s="517"/>
      <c r="B10" s="520" t="s">
        <v>541</v>
      </c>
      <c r="C10" s="521"/>
      <c r="D10" s="520" t="s">
        <v>542</v>
      </c>
      <c r="E10" s="521"/>
      <c r="F10" s="524"/>
      <c r="G10" s="520" t="s">
        <v>541</v>
      </c>
      <c r="H10" s="521"/>
      <c r="I10" s="520" t="s">
        <v>542</v>
      </c>
      <c r="J10" s="521"/>
      <c r="K10" s="524"/>
      <c r="L10" s="154"/>
    </row>
    <row r="11" spans="1:48" ht="19.95" customHeight="1" x14ac:dyDescent="0.25">
      <c r="A11" s="517"/>
      <c r="B11" s="513" t="s">
        <v>186</v>
      </c>
      <c r="C11" s="514"/>
      <c r="D11" s="514"/>
      <c r="E11" s="515"/>
      <c r="F11" s="429" t="s">
        <v>186</v>
      </c>
      <c r="G11" s="429" t="s">
        <v>187</v>
      </c>
      <c r="H11" s="429" t="s">
        <v>186</v>
      </c>
      <c r="I11" s="429" t="s">
        <v>187</v>
      </c>
      <c r="J11" s="429" t="s">
        <v>186</v>
      </c>
      <c r="K11" s="429" t="s">
        <v>186</v>
      </c>
      <c r="L11" s="154"/>
    </row>
    <row r="12" spans="1:48" ht="17.100000000000001" customHeight="1" x14ac:dyDescent="0.25">
      <c r="A12" s="396"/>
      <c r="B12" s="469" t="s">
        <v>4</v>
      </c>
      <c r="C12" s="469" t="s">
        <v>190</v>
      </c>
      <c r="D12" s="469" t="s">
        <v>5</v>
      </c>
      <c r="E12" s="469" t="s">
        <v>191</v>
      </c>
      <c r="F12" s="469" t="s">
        <v>544</v>
      </c>
      <c r="G12" s="469" t="s">
        <v>35</v>
      </c>
      <c r="H12" s="469" t="s">
        <v>549</v>
      </c>
      <c r="I12" s="469" t="s">
        <v>37</v>
      </c>
      <c r="J12" s="469" t="s">
        <v>192</v>
      </c>
      <c r="K12" s="469" t="s">
        <v>546</v>
      </c>
      <c r="L12" s="155"/>
    </row>
    <row r="13" spans="1:48" ht="22.95" customHeight="1" x14ac:dyDescent="0.25">
      <c r="A13" s="182" t="s">
        <v>6</v>
      </c>
      <c r="B13" s="456">
        <v>30205311.399999999</v>
      </c>
      <c r="C13" s="456">
        <v>4772439.2012</v>
      </c>
      <c r="D13" s="456">
        <v>3168154.48</v>
      </c>
      <c r="E13" s="456">
        <v>500568.40784</v>
      </c>
      <c r="F13" s="456">
        <f>C13+E13</f>
        <v>5273007.6090399995</v>
      </c>
      <c r="G13" s="456">
        <v>50099.029000000002</v>
      </c>
      <c r="H13" s="456">
        <v>2079109.7035000001</v>
      </c>
      <c r="I13" s="456">
        <v>4989.9210000000003</v>
      </c>
      <c r="J13" s="456">
        <v>207081.72150000001</v>
      </c>
      <c r="K13" s="456">
        <f>H13+J13</f>
        <v>2286191.4250000003</v>
      </c>
      <c r="L13" s="150"/>
      <c r="M13" s="362"/>
      <c r="N13" s="362"/>
      <c r="P13" s="341"/>
      <c r="Q13" s="376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</row>
    <row r="14" spans="1:48" ht="22.95" customHeight="1" x14ac:dyDescent="0.25">
      <c r="A14" s="182" t="s">
        <v>7</v>
      </c>
      <c r="B14" s="456">
        <v>10032711.470000001</v>
      </c>
      <c r="C14" s="456">
        <v>1585168.4122600001</v>
      </c>
      <c r="D14" s="456">
        <v>968039.7</v>
      </c>
      <c r="E14" s="456">
        <v>152950.2726</v>
      </c>
      <c r="F14" s="456">
        <f t="shared" ref="F14:F27" si="0">C14+E14</f>
        <v>1738118.6848600002</v>
      </c>
      <c r="G14" s="456">
        <v>21740.231</v>
      </c>
      <c r="H14" s="456">
        <v>902219.58649999998</v>
      </c>
      <c r="I14" s="456">
        <v>2007.68</v>
      </c>
      <c r="J14" s="456">
        <v>83318.720000000001</v>
      </c>
      <c r="K14" s="456">
        <f t="shared" ref="K14:K27" si="1">H14+J14</f>
        <v>985538.30649999995</v>
      </c>
      <c r="L14" s="150"/>
      <c r="M14" s="362"/>
      <c r="N14" s="362"/>
      <c r="P14" s="341"/>
      <c r="Q14" s="376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</row>
    <row r="15" spans="1:48" ht="22.95" customHeight="1" x14ac:dyDescent="0.25">
      <c r="A15" s="182" t="s">
        <v>8</v>
      </c>
      <c r="B15" s="456">
        <v>21195951.960000001</v>
      </c>
      <c r="C15" s="456">
        <v>3348960.4096800005</v>
      </c>
      <c r="D15" s="456">
        <v>1980093.58</v>
      </c>
      <c r="E15" s="456">
        <v>312854.78564000002</v>
      </c>
      <c r="F15" s="456">
        <f t="shared" si="0"/>
        <v>3661815.1953200004</v>
      </c>
      <c r="G15" s="456">
        <v>45678.425000000003</v>
      </c>
      <c r="H15" s="456">
        <v>1895654.6375000002</v>
      </c>
      <c r="I15" s="456">
        <v>4211.9049999999997</v>
      </c>
      <c r="J15" s="456">
        <v>174794.0575</v>
      </c>
      <c r="K15" s="456">
        <f t="shared" si="1"/>
        <v>2070448.6950000003</v>
      </c>
      <c r="L15" s="150"/>
      <c r="M15" s="362"/>
      <c r="N15" s="362"/>
      <c r="P15" s="341"/>
      <c r="Q15" s="376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</row>
    <row r="16" spans="1:48" ht="22.95" customHeight="1" x14ac:dyDescent="0.25">
      <c r="A16" s="182" t="s">
        <v>9</v>
      </c>
      <c r="B16" s="456">
        <v>5555370.7699999996</v>
      </c>
      <c r="C16" s="456">
        <v>877748.58165999991</v>
      </c>
      <c r="D16" s="456">
        <v>508507.21</v>
      </c>
      <c r="E16" s="456">
        <v>80344.139179999998</v>
      </c>
      <c r="F16" s="456">
        <f t="shared" si="0"/>
        <v>958092.72083999985</v>
      </c>
      <c r="G16" s="456">
        <v>11655.502</v>
      </c>
      <c r="H16" s="456">
        <v>483703.33300000004</v>
      </c>
      <c r="I16" s="456">
        <v>1037.27</v>
      </c>
      <c r="J16" s="456">
        <v>43046.705000000002</v>
      </c>
      <c r="K16" s="456">
        <f t="shared" si="1"/>
        <v>526750.03800000006</v>
      </c>
      <c r="L16" s="150"/>
      <c r="M16" s="362"/>
      <c r="N16" s="362"/>
      <c r="P16" s="341"/>
      <c r="Q16" s="376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</row>
    <row r="17" spans="1:48" ht="22.95" customHeight="1" x14ac:dyDescent="0.25">
      <c r="A17" s="183" t="s">
        <v>10</v>
      </c>
      <c r="B17" s="456">
        <v>3299562.74</v>
      </c>
      <c r="C17" s="456">
        <v>521330.91292000003</v>
      </c>
      <c r="D17" s="456">
        <v>322055.53000000003</v>
      </c>
      <c r="E17" s="456">
        <v>50884.773740000004</v>
      </c>
      <c r="F17" s="456">
        <f t="shared" si="0"/>
        <v>572215.68666000001</v>
      </c>
      <c r="G17" s="456">
        <v>6745.3389999999999</v>
      </c>
      <c r="H17" s="456">
        <v>279931.56849999999</v>
      </c>
      <c r="I17" s="456">
        <v>620.25800000000004</v>
      </c>
      <c r="J17" s="456">
        <v>25740.707000000002</v>
      </c>
      <c r="K17" s="456">
        <f t="shared" si="1"/>
        <v>305672.27549999999</v>
      </c>
      <c r="L17" s="150"/>
      <c r="M17" s="362"/>
      <c r="N17" s="362"/>
      <c r="P17" s="341"/>
      <c r="Q17" s="376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</row>
    <row r="18" spans="1:48" ht="22.95" customHeight="1" x14ac:dyDescent="0.25">
      <c r="A18" s="183" t="s">
        <v>11</v>
      </c>
      <c r="B18" s="456">
        <v>2235922.37</v>
      </c>
      <c r="C18" s="456">
        <v>353275.73446000001</v>
      </c>
      <c r="D18" s="456">
        <v>213373.35</v>
      </c>
      <c r="E18" s="456">
        <v>33712.989300000001</v>
      </c>
      <c r="F18" s="456">
        <f t="shared" si="0"/>
        <v>386988.72376000002</v>
      </c>
      <c r="G18" s="456">
        <v>3607.259</v>
      </c>
      <c r="H18" s="456">
        <v>149701.24849999999</v>
      </c>
      <c r="I18" s="456">
        <v>343.71899999999999</v>
      </c>
      <c r="J18" s="456">
        <v>14264.3385</v>
      </c>
      <c r="K18" s="456">
        <f t="shared" si="1"/>
        <v>163965.587</v>
      </c>
      <c r="L18" s="150"/>
      <c r="M18" s="362"/>
      <c r="N18" s="362"/>
      <c r="P18" s="341"/>
      <c r="Q18" s="376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</row>
    <row r="19" spans="1:48" ht="22.95" customHeight="1" x14ac:dyDescent="0.25">
      <c r="A19" s="182" t="s">
        <v>12</v>
      </c>
      <c r="B19" s="456">
        <v>3770902.56</v>
      </c>
      <c r="C19" s="456">
        <v>595802.6044800001</v>
      </c>
      <c r="D19" s="456">
        <v>367173.91</v>
      </c>
      <c r="E19" s="456">
        <v>58013.477780000001</v>
      </c>
      <c r="F19" s="456">
        <f t="shared" si="0"/>
        <v>653816.08226000005</v>
      </c>
      <c r="G19" s="456">
        <v>7657.6540000000005</v>
      </c>
      <c r="H19" s="456">
        <v>317792.641</v>
      </c>
      <c r="I19" s="456">
        <v>710.9</v>
      </c>
      <c r="J19" s="456">
        <v>29502.35</v>
      </c>
      <c r="K19" s="456">
        <f t="shared" si="1"/>
        <v>347294.99099999998</v>
      </c>
      <c r="L19" s="150"/>
      <c r="M19" s="362"/>
      <c r="N19" s="362"/>
      <c r="P19" s="341"/>
      <c r="Q19" s="376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</row>
    <row r="20" spans="1:48" ht="22.95" customHeight="1" x14ac:dyDescent="0.25">
      <c r="A20" s="162" t="s">
        <v>13</v>
      </c>
      <c r="B20" s="456">
        <v>16317440.560000001</v>
      </c>
      <c r="C20" s="456">
        <v>2578155.6084800004</v>
      </c>
      <c r="D20" s="456">
        <v>1489592.57</v>
      </c>
      <c r="E20" s="456">
        <v>235355.62606000004</v>
      </c>
      <c r="F20" s="456">
        <f t="shared" si="0"/>
        <v>2813511.2345400006</v>
      </c>
      <c r="G20" s="456">
        <v>35835.538999999997</v>
      </c>
      <c r="H20" s="456">
        <v>1487174.8684999999</v>
      </c>
      <c r="I20" s="456">
        <v>3183.4360000000001</v>
      </c>
      <c r="J20" s="456">
        <v>132112.59400000001</v>
      </c>
      <c r="K20" s="456">
        <f t="shared" si="1"/>
        <v>1619287.4624999999</v>
      </c>
      <c r="L20" s="150"/>
      <c r="M20" s="362"/>
      <c r="N20" s="362"/>
      <c r="P20" s="341"/>
      <c r="Q20" s="376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</row>
    <row r="21" spans="1:48" ht="22.95" customHeight="1" x14ac:dyDescent="0.25">
      <c r="A21" s="184" t="s">
        <v>14</v>
      </c>
      <c r="B21" s="456">
        <v>6171044.75</v>
      </c>
      <c r="C21" s="456">
        <v>975025.07049999991</v>
      </c>
      <c r="D21" s="456">
        <v>605648.86</v>
      </c>
      <c r="E21" s="456">
        <v>95692.519879999993</v>
      </c>
      <c r="F21" s="456">
        <f t="shared" si="0"/>
        <v>1070717.59038</v>
      </c>
      <c r="G21" s="456">
        <v>12977.569</v>
      </c>
      <c r="H21" s="456">
        <v>538569.11349999998</v>
      </c>
      <c r="I21" s="456">
        <v>1218.088</v>
      </c>
      <c r="J21" s="456">
        <v>50550.652000000002</v>
      </c>
      <c r="K21" s="456">
        <f t="shared" si="1"/>
        <v>589119.76549999998</v>
      </c>
      <c r="L21" s="150"/>
      <c r="M21" s="362"/>
      <c r="N21" s="362"/>
      <c r="P21" s="341"/>
      <c r="Q21" s="376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</row>
    <row r="22" spans="1:48" ht="22.95" customHeight="1" x14ac:dyDescent="0.25">
      <c r="A22" s="182" t="s">
        <v>15</v>
      </c>
      <c r="B22" s="456">
        <v>6699291.7400000002</v>
      </c>
      <c r="C22" s="456">
        <v>1058488.0949200001</v>
      </c>
      <c r="D22" s="456">
        <v>627258.06000000006</v>
      </c>
      <c r="E22" s="456">
        <v>99106.773480000018</v>
      </c>
      <c r="F22" s="456">
        <f t="shared" si="0"/>
        <v>1157594.8684</v>
      </c>
      <c r="G22" s="456">
        <v>14752.906000000001</v>
      </c>
      <c r="H22" s="456">
        <v>612245.59900000005</v>
      </c>
      <c r="I22" s="456">
        <v>1329.011</v>
      </c>
      <c r="J22" s="456">
        <v>55153.9565</v>
      </c>
      <c r="K22" s="456">
        <f t="shared" si="1"/>
        <v>667399.55550000002</v>
      </c>
      <c r="L22" s="150"/>
      <c r="M22" s="362"/>
      <c r="N22" s="362"/>
      <c r="P22" s="341"/>
      <c r="Q22" s="376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</row>
    <row r="23" spans="1:48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150"/>
      <c r="M23" s="362"/>
      <c r="N23" s="362"/>
      <c r="P23" s="341"/>
      <c r="Q23" s="376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</row>
    <row r="24" spans="1:48" ht="22.95" customHeight="1" x14ac:dyDescent="0.25">
      <c r="A24" s="182" t="s">
        <v>17</v>
      </c>
      <c r="B24" s="456">
        <v>4178535.17</v>
      </c>
      <c r="C24" s="456">
        <v>660208.55686000001</v>
      </c>
      <c r="D24" s="456">
        <v>386212.76</v>
      </c>
      <c r="E24" s="456">
        <v>61021.61608</v>
      </c>
      <c r="F24" s="456">
        <f t="shared" si="0"/>
        <v>721230.17293999996</v>
      </c>
      <c r="G24" s="456">
        <v>9802.3169999999991</v>
      </c>
      <c r="H24" s="456">
        <v>406796.15549999994</v>
      </c>
      <c r="I24" s="456">
        <v>867.85400000000004</v>
      </c>
      <c r="J24" s="456">
        <v>36015.940999999999</v>
      </c>
      <c r="K24" s="456">
        <f t="shared" si="1"/>
        <v>442812.09649999993</v>
      </c>
      <c r="L24" s="150"/>
      <c r="M24" s="362"/>
      <c r="N24" s="362"/>
      <c r="P24" s="341"/>
      <c r="Q24" s="376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</row>
    <row r="25" spans="1:48" ht="22.95" customHeight="1" x14ac:dyDescent="0.25">
      <c r="A25" s="183" t="s">
        <v>18</v>
      </c>
      <c r="B25" s="456">
        <v>5272853.2</v>
      </c>
      <c r="C25" s="456">
        <v>833110.80560000008</v>
      </c>
      <c r="D25" s="456">
        <v>355882.2</v>
      </c>
      <c r="E25" s="456">
        <v>56229.387600000009</v>
      </c>
      <c r="F25" s="456">
        <f t="shared" si="0"/>
        <v>889340.1932000001</v>
      </c>
      <c r="G25" s="456">
        <v>7780.4660000000003</v>
      </c>
      <c r="H25" s="456">
        <v>322889.33900000004</v>
      </c>
      <c r="I25" s="456">
        <v>579.53599999999994</v>
      </c>
      <c r="J25" s="456">
        <v>24050.743999999999</v>
      </c>
      <c r="K25" s="456">
        <f t="shared" si="1"/>
        <v>346940.08300000004</v>
      </c>
      <c r="L25" s="150"/>
      <c r="M25" s="362"/>
      <c r="N25" s="362"/>
      <c r="P25" s="341"/>
      <c r="Q25" s="376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  <c r="AS25" s="341"/>
      <c r="AT25" s="341"/>
      <c r="AU25" s="341"/>
      <c r="AV25" s="341"/>
    </row>
    <row r="26" spans="1:48" ht="22.95" customHeight="1" x14ac:dyDescent="0.25">
      <c r="A26" s="182" t="s">
        <v>19</v>
      </c>
      <c r="B26" s="456">
        <v>15886368.26</v>
      </c>
      <c r="C26" s="456">
        <v>2510046.1850800002</v>
      </c>
      <c r="D26" s="456">
        <v>1722127.55</v>
      </c>
      <c r="E26" s="456">
        <v>272096.15290000004</v>
      </c>
      <c r="F26" s="456">
        <f t="shared" si="0"/>
        <v>2782142.3379800003</v>
      </c>
      <c r="G26" s="456">
        <v>25550.898000000001</v>
      </c>
      <c r="H26" s="456">
        <v>1060362.267</v>
      </c>
      <c r="I26" s="456">
        <v>2492.1010000000001</v>
      </c>
      <c r="J26" s="456">
        <v>103422.1915</v>
      </c>
      <c r="K26" s="456">
        <f t="shared" si="1"/>
        <v>1163784.4584999999</v>
      </c>
      <c r="L26" s="150"/>
      <c r="M26" s="362"/>
      <c r="N26" s="362"/>
      <c r="P26" s="341"/>
      <c r="Q26" s="376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</row>
    <row r="27" spans="1:48" ht="22.95" customHeight="1" x14ac:dyDescent="0.25">
      <c r="A27" s="378" t="s">
        <v>20</v>
      </c>
      <c r="B27" s="459">
        <v>12869308.74</v>
      </c>
      <c r="C27" s="459">
        <v>2033350.78092</v>
      </c>
      <c r="D27" s="459">
        <v>1274968.6200000001</v>
      </c>
      <c r="E27" s="459">
        <v>201445.04196000003</v>
      </c>
      <c r="F27" s="459">
        <f t="shared" si="0"/>
        <v>2234795.8228799999</v>
      </c>
      <c r="G27" s="459">
        <v>23571.156999999999</v>
      </c>
      <c r="H27" s="459">
        <v>978203.01549999998</v>
      </c>
      <c r="I27" s="459">
        <v>2213.6</v>
      </c>
      <c r="J27" s="459">
        <v>91864.4</v>
      </c>
      <c r="K27" s="459">
        <f t="shared" si="1"/>
        <v>1070067.4154999999</v>
      </c>
      <c r="L27" s="150"/>
      <c r="P27" s="341"/>
      <c r="Q27" s="376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</row>
    <row r="28" spans="1:48" ht="22.95" customHeight="1" x14ac:dyDescent="0.25">
      <c r="A28" s="409" t="s">
        <v>69</v>
      </c>
      <c r="B28" s="460">
        <f>SUM(B13:B27)</f>
        <v>143690575.69</v>
      </c>
      <c r="C28" s="460">
        <f t="shared" ref="C28:K28" si="2">SUM(C13:C27)</f>
        <v>22703110.95902</v>
      </c>
      <c r="D28" s="460">
        <f t="shared" si="2"/>
        <v>13989088.379999999</v>
      </c>
      <c r="E28" s="460">
        <f t="shared" si="2"/>
        <v>2210275.9640400005</v>
      </c>
      <c r="F28" s="460">
        <f t="shared" si="2"/>
        <v>24913386.92306</v>
      </c>
      <c r="G28" s="460">
        <f t="shared" si="2"/>
        <v>277454.29099999997</v>
      </c>
      <c r="H28" s="460">
        <f t="shared" si="2"/>
        <v>11514353.0765</v>
      </c>
      <c r="I28" s="460">
        <f t="shared" si="2"/>
        <v>25805.278999999995</v>
      </c>
      <c r="J28" s="460">
        <f t="shared" si="2"/>
        <v>1070919.0784999998</v>
      </c>
      <c r="K28" s="460">
        <f t="shared" si="2"/>
        <v>12585272.155000001</v>
      </c>
      <c r="L28" s="151"/>
      <c r="P28" s="341"/>
      <c r="Q28" s="376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</row>
    <row r="29" spans="1:48" ht="13.2" customHeight="1" x14ac:dyDescent="0.25">
      <c r="A29" s="377"/>
      <c r="Q29" s="377"/>
    </row>
    <row r="30" spans="1:48" ht="99.6" customHeight="1" x14ac:dyDescent="0.25">
      <c r="Q30" s="377"/>
    </row>
  </sheetData>
  <sheetProtection algorithmName="SHA-512" hashValue="MPJflL5AOOvlhDe+FqfB0GVxcVphWlcZm/OyxITgORSRi26fvP3aoHKQRHza/EwPMMouO3vFz/hpNqDEtra18Q==" saltValue="NC/JoePMaGamWTvl/GBMPA==" spinCount="100000" sheet="1" objects="1" scenarios="1"/>
  <mergeCells count="14">
    <mergeCell ref="A1:I2"/>
    <mergeCell ref="B11:E11"/>
    <mergeCell ref="A7:A11"/>
    <mergeCell ref="B7:K7"/>
    <mergeCell ref="G8:H8"/>
    <mergeCell ref="B8:C8"/>
    <mergeCell ref="B10:C10"/>
    <mergeCell ref="D8:E8"/>
    <mergeCell ref="D10:E10"/>
    <mergeCell ref="F8:F10"/>
    <mergeCell ref="I8:J8"/>
    <mergeCell ref="G10:H10"/>
    <mergeCell ref="I10:J10"/>
    <mergeCell ref="K8:K10"/>
  </mergeCells>
  <printOptions horizontalCentered="1" verticalCentered="1"/>
  <pageMargins left="0" right="0" top="0.39370078740157483" bottom="0.51181102362204722" header="0" footer="0"/>
  <pageSetup paperSize="9" scale="77" orientation="landscape" r:id="rId1"/>
  <ignoredErrors>
    <ignoredError sqref="B12:K1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0"/>
  <sheetViews>
    <sheetView showGridLines="0" zoomScaleNormal="100" workbookViewId="0">
      <pane ySplit="12" topLeftCell="A13" activePane="bottomLeft" state="frozen"/>
      <selection activeCell="A12" sqref="A12"/>
      <selection pane="bottomLeft" activeCell="A4" sqref="A4"/>
    </sheetView>
  </sheetViews>
  <sheetFormatPr baseColWidth="10" defaultRowHeight="13.2" x14ac:dyDescent="0.25"/>
  <cols>
    <col min="1" max="1" width="25.77734375" style="92" customWidth="1"/>
    <col min="2" max="2" width="18.109375" style="92" customWidth="1"/>
    <col min="3" max="3" width="18.6640625" style="92" customWidth="1"/>
    <col min="4" max="4" width="19.88671875" style="92" customWidth="1"/>
    <col min="5" max="5" width="20" style="92" customWidth="1"/>
    <col min="6" max="6" width="19.6640625" style="92" customWidth="1"/>
    <col min="7" max="7" width="19.109375" style="92" customWidth="1"/>
    <col min="8" max="8" width="15.88671875" style="156" customWidth="1"/>
    <col min="9" max="9" width="23" style="92" customWidth="1"/>
    <col min="10" max="10" width="15.5546875" style="92" customWidth="1"/>
    <col min="11" max="61" width="10.6640625" style="92" customWidth="1"/>
    <col min="62" max="230" width="11.5546875" style="92"/>
    <col min="231" max="231" width="16.44140625" style="92" customWidth="1"/>
    <col min="232" max="238" width="13.5546875" style="92" customWidth="1"/>
    <col min="239" max="239" width="16.5546875" style="92" customWidth="1"/>
    <col min="240" max="240" width="14.88671875" style="92" customWidth="1"/>
    <col min="241" max="247" width="14.5546875" style="92" customWidth="1"/>
    <col min="248" max="250" width="13.33203125" style="92" customWidth="1"/>
    <col min="251" max="251" width="12.88671875" style="92" customWidth="1"/>
    <col min="252" max="255" width="13.33203125" style="92" customWidth="1"/>
    <col min="256" max="256" width="14.88671875" style="92" customWidth="1"/>
    <col min="257" max="257" width="13.33203125" style="92" customWidth="1"/>
    <col min="258" max="261" width="15.33203125" style="92" customWidth="1"/>
    <col min="262" max="262" width="19.109375" style="92" customWidth="1"/>
    <col min="263" max="263" width="17.6640625" style="92" customWidth="1"/>
    <col min="264" max="317" width="10.6640625" style="92" customWidth="1"/>
    <col min="318" max="486" width="11.5546875" style="92"/>
    <col min="487" max="487" width="16.44140625" style="92" customWidth="1"/>
    <col min="488" max="494" width="13.5546875" style="92" customWidth="1"/>
    <col min="495" max="495" width="16.5546875" style="92" customWidth="1"/>
    <col min="496" max="496" width="14.88671875" style="92" customWidth="1"/>
    <col min="497" max="503" width="14.5546875" style="92" customWidth="1"/>
    <col min="504" max="506" width="13.33203125" style="92" customWidth="1"/>
    <col min="507" max="507" width="12.88671875" style="92" customWidth="1"/>
    <col min="508" max="511" width="13.33203125" style="92" customWidth="1"/>
    <col min="512" max="512" width="14.88671875" style="92" customWidth="1"/>
    <col min="513" max="513" width="13.33203125" style="92" customWidth="1"/>
    <col min="514" max="517" width="15.33203125" style="92" customWidth="1"/>
    <col min="518" max="518" width="19.109375" style="92" customWidth="1"/>
    <col min="519" max="519" width="17.6640625" style="92" customWidth="1"/>
    <col min="520" max="573" width="10.6640625" style="92" customWidth="1"/>
    <col min="574" max="742" width="11.5546875" style="92"/>
    <col min="743" max="743" width="16.44140625" style="92" customWidth="1"/>
    <col min="744" max="750" width="13.5546875" style="92" customWidth="1"/>
    <col min="751" max="751" width="16.5546875" style="92" customWidth="1"/>
    <col min="752" max="752" width="14.88671875" style="92" customWidth="1"/>
    <col min="753" max="759" width="14.5546875" style="92" customWidth="1"/>
    <col min="760" max="762" width="13.33203125" style="92" customWidth="1"/>
    <col min="763" max="763" width="12.88671875" style="92" customWidth="1"/>
    <col min="764" max="767" width="13.33203125" style="92" customWidth="1"/>
    <col min="768" max="768" width="14.88671875" style="92" customWidth="1"/>
    <col min="769" max="769" width="13.33203125" style="92" customWidth="1"/>
    <col min="770" max="773" width="15.33203125" style="92" customWidth="1"/>
    <col min="774" max="774" width="19.109375" style="92" customWidth="1"/>
    <col min="775" max="775" width="17.6640625" style="92" customWidth="1"/>
    <col min="776" max="829" width="10.6640625" style="92" customWidth="1"/>
    <col min="830" max="998" width="11.5546875" style="92"/>
    <col min="999" max="999" width="16.44140625" style="92" customWidth="1"/>
    <col min="1000" max="1006" width="13.5546875" style="92" customWidth="1"/>
    <col min="1007" max="1007" width="16.5546875" style="92" customWidth="1"/>
    <col min="1008" max="1008" width="14.88671875" style="92" customWidth="1"/>
    <col min="1009" max="1015" width="14.5546875" style="92" customWidth="1"/>
    <col min="1016" max="1018" width="13.33203125" style="92" customWidth="1"/>
    <col min="1019" max="1019" width="12.88671875" style="92" customWidth="1"/>
    <col min="1020" max="1023" width="13.33203125" style="92" customWidth="1"/>
    <col min="1024" max="1024" width="14.88671875" style="92" customWidth="1"/>
    <col min="1025" max="1025" width="13.33203125" style="92" customWidth="1"/>
    <col min="1026" max="1029" width="15.33203125" style="92" customWidth="1"/>
    <col min="1030" max="1030" width="19.109375" style="92" customWidth="1"/>
    <col min="1031" max="1031" width="17.6640625" style="92" customWidth="1"/>
    <col min="1032" max="1085" width="10.6640625" style="92" customWidth="1"/>
    <col min="1086" max="1254" width="11.5546875" style="92"/>
    <col min="1255" max="1255" width="16.44140625" style="92" customWidth="1"/>
    <col min="1256" max="1262" width="13.5546875" style="92" customWidth="1"/>
    <col min="1263" max="1263" width="16.5546875" style="92" customWidth="1"/>
    <col min="1264" max="1264" width="14.88671875" style="92" customWidth="1"/>
    <col min="1265" max="1271" width="14.5546875" style="92" customWidth="1"/>
    <col min="1272" max="1274" width="13.33203125" style="92" customWidth="1"/>
    <col min="1275" max="1275" width="12.88671875" style="92" customWidth="1"/>
    <col min="1276" max="1279" width="13.33203125" style="92" customWidth="1"/>
    <col min="1280" max="1280" width="14.88671875" style="92" customWidth="1"/>
    <col min="1281" max="1281" width="13.33203125" style="92" customWidth="1"/>
    <col min="1282" max="1285" width="15.33203125" style="92" customWidth="1"/>
    <col min="1286" max="1286" width="19.109375" style="92" customWidth="1"/>
    <col min="1287" max="1287" width="17.6640625" style="92" customWidth="1"/>
    <col min="1288" max="1341" width="10.6640625" style="92" customWidth="1"/>
    <col min="1342" max="1510" width="11.5546875" style="92"/>
    <col min="1511" max="1511" width="16.44140625" style="92" customWidth="1"/>
    <col min="1512" max="1518" width="13.5546875" style="92" customWidth="1"/>
    <col min="1519" max="1519" width="16.5546875" style="92" customWidth="1"/>
    <col min="1520" max="1520" width="14.88671875" style="92" customWidth="1"/>
    <col min="1521" max="1527" width="14.5546875" style="92" customWidth="1"/>
    <col min="1528" max="1530" width="13.33203125" style="92" customWidth="1"/>
    <col min="1531" max="1531" width="12.88671875" style="92" customWidth="1"/>
    <col min="1532" max="1535" width="13.33203125" style="92" customWidth="1"/>
    <col min="1536" max="1536" width="14.88671875" style="92" customWidth="1"/>
    <col min="1537" max="1537" width="13.33203125" style="92" customWidth="1"/>
    <col min="1538" max="1541" width="15.33203125" style="92" customWidth="1"/>
    <col min="1542" max="1542" width="19.109375" style="92" customWidth="1"/>
    <col min="1543" max="1543" width="17.6640625" style="92" customWidth="1"/>
    <col min="1544" max="1597" width="10.6640625" style="92" customWidth="1"/>
    <col min="1598" max="1766" width="11.5546875" style="92"/>
    <col min="1767" max="1767" width="16.44140625" style="92" customWidth="1"/>
    <col min="1768" max="1774" width="13.5546875" style="92" customWidth="1"/>
    <col min="1775" max="1775" width="16.5546875" style="92" customWidth="1"/>
    <col min="1776" max="1776" width="14.88671875" style="92" customWidth="1"/>
    <col min="1777" max="1783" width="14.5546875" style="92" customWidth="1"/>
    <col min="1784" max="1786" width="13.33203125" style="92" customWidth="1"/>
    <col min="1787" max="1787" width="12.88671875" style="92" customWidth="1"/>
    <col min="1788" max="1791" width="13.33203125" style="92" customWidth="1"/>
    <col min="1792" max="1792" width="14.88671875" style="92" customWidth="1"/>
    <col min="1793" max="1793" width="13.33203125" style="92" customWidth="1"/>
    <col min="1794" max="1797" width="15.33203125" style="92" customWidth="1"/>
    <col min="1798" max="1798" width="19.109375" style="92" customWidth="1"/>
    <col min="1799" max="1799" width="17.6640625" style="92" customWidth="1"/>
    <col min="1800" max="1853" width="10.6640625" style="92" customWidth="1"/>
    <col min="1854" max="2022" width="11.5546875" style="92"/>
    <col min="2023" max="2023" width="16.44140625" style="92" customWidth="1"/>
    <col min="2024" max="2030" width="13.5546875" style="92" customWidth="1"/>
    <col min="2031" max="2031" width="16.5546875" style="92" customWidth="1"/>
    <col min="2032" max="2032" width="14.88671875" style="92" customWidth="1"/>
    <col min="2033" max="2039" width="14.5546875" style="92" customWidth="1"/>
    <col min="2040" max="2042" width="13.33203125" style="92" customWidth="1"/>
    <col min="2043" max="2043" width="12.88671875" style="92" customWidth="1"/>
    <col min="2044" max="2047" width="13.33203125" style="92" customWidth="1"/>
    <col min="2048" max="2048" width="14.88671875" style="92" customWidth="1"/>
    <col min="2049" max="2049" width="13.33203125" style="92" customWidth="1"/>
    <col min="2050" max="2053" width="15.33203125" style="92" customWidth="1"/>
    <col min="2054" max="2054" width="19.109375" style="92" customWidth="1"/>
    <col min="2055" max="2055" width="17.6640625" style="92" customWidth="1"/>
    <col min="2056" max="2109" width="10.6640625" style="92" customWidth="1"/>
    <col min="2110" max="2278" width="11.5546875" style="92"/>
    <col min="2279" max="2279" width="16.44140625" style="92" customWidth="1"/>
    <col min="2280" max="2286" width="13.5546875" style="92" customWidth="1"/>
    <col min="2287" max="2287" width="16.5546875" style="92" customWidth="1"/>
    <col min="2288" max="2288" width="14.88671875" style="92" customWidth="1"/>
    <col min="2289" max="2295" width="14.5546875" style="92" customWidth="1"/>
    <col min="2296" max="2298" width="13.33203125" style="92" customWidth="1"/>
    <col min="2299" max="2299" width="12.88671875" style="92" customWidth="1"/>
    <col min="2300" max="2303" width="13.33203125" style="92" customWidth="1"/>
    <col min="2304" max="2304" width="14.88671875" style="92" customWidth="1"/>
    <col min="2305" max="2305" width="13.33203125" style="92" customWidth="1"/>
    <col min="2306" max="2309" width="15.33203125" style="92" customWidth="1"/>
    <col min="2310" max="2310" width="19.109375" style="92" customWidth="1"/>
    <col min="2311" max="2311" width="17.6640625" style="92" customWidth="1"/>
    <col min="2312" max="2365" width="10.6640625" style="92" customWidth="1"/>
    <col min="2366" max="2534" width="11.5546875" style="92"/>
    <col min="2535" max="2535" width="16.44140625" style="92" customWidth="1"/>
    <col min="2536" max="2542" width="13.5546875" style="92" customWidth="1"/>
    <col min="2543" max="2543" width="16.5546875" style="92" customWidth="1"/>
    <col min="2544" max="2544" width="14.88671875" style="92" customWidth="1"/>
    <col min="2545" max="2551" width="14.5546875" style="92" customWidth="1"/>
    <col min="2552" max="2554" width="13.33203125" style="92" customWidth="1"/>
    <col min="2555" max="2555" width="12.88671875" style="92" customWidth="1"/>
    <col min="2556" max="2559" width="13.33203125" style="92" customWidth="1"/>
    <col min="2560" max="2560" width="14.88671875" style="92" customWidth="1"/>
    <col min="2561" max="2561" width="13.33203125" style="92" customWidth="1"/>
    <col min="2562" max="2565" width="15.33203125" style="92" customWidth="1"/>
    <col min="2566" max="2566" width="19.109375" style="92" customWidth="1"/>
    <col min="2567" max="2567" width="17.6640625" style="92" customWidth="1"/>
    <col min="2568" max="2621" width="10.6640625" style="92" customWidth="1"/>
    <col min="2622" max="2790" width="11.5546875" style="92"/>
    <col min="2791" max="2791" width="16.44140625" style="92" customWidth="1"/>
    <col min="2792" max="2798" width="13.5546875" style="92" customWidth="1"/>
    <col min="2799" max="2799" width="16.5546875" style="92" customWidth="1"/>
    <col min="2800" max="2800" width="14.88671875" style="92" customWidth="1"/>
    <col min="2801" max="2807" width="14.5546875" style="92" customWidth="1"/>
    <col min="2808" max="2810" width="13.33203125" style="92" customWidth="1"/>
    <col min="2811" max="2811" width="12.88671875" style="92" customWidth="1"/>
    <col min="2812" max="2815" width="13.33203125" style="92" customWidth="1"/>
    <col min="2816" max="2816" width="14.88671875" style="92" customWidth="1"/>
    <col min="2817" max="2817" width="13.33203125" style="92" customWidth="1"/>
    <col min="2818" max="2821" width="15.33203125" style="92" customWidth="1"/>
    <col min="2822" max="2822" width="19.109375" style="92" customWidth="1"/>
    <col min="2823" max="2823" width="17.6640625" style="92" customWidth="1"/>
    <col min="2824" max="2877" width="10.6640625" style="92" customWidth="1"/>
    <col min="2878" max="3046" width="11.5546875" style="92"/>
    <col min="3047" max="3047" width="16.44140625" style="92" customWidth="1"/>
    <col min="3048" max="3054" width="13.5546875" style="92" customWidth="1"/>
    <col min="3055" max="3055" width="16.5546875" style="92" customWidth="1"/>
    <col min="3056" max="3056" width="14.88671875" style="92" customWidth="1"/>
    <col min="3057" max="3063" width="14.5546875" style="92" customWidth="1"/>
    <col min="3064" max="3066" width="13.33203125" style="92" customWidth="1"/>
    <col min="3067" max="3067" width="12.88671875" style="92" customWidth="1"/>
    <col min="3068" max="3071" width="13.33203125" style="92" customWidth="1"/>
    <col min="3072" max="3072" width="14.88671875" style="92" customWidth="1"/>
    <col min="3073" max="3073" width="13.33203125" style="92" customWidth="1"/>
    <col min="3074" max="3077" width="15.33203125" style="92" customWidth="1"/>
    <col min="3078" max="3078" width="19.109375" style="92" customWidth="1"/>
    <col min="3079" max="3079" width="17.6640625" style="92" customWidth="1"/>
    <col min="3080" max="3133" width="10.6640625" style="92" customWidth="1"/>
    <col min="3134" max="3302" width="11.5546875" style="92"/>
    <col min="3303" max="3303" width="16.44140625" style="92" customWidth="1"/>
    <col min="3304" max="3310" width="13.5546875" style="92" customWidth="1"/>
    <col min="3311" max="3311" width="16.5546875" style="92" customWidth="1"/>
    <col min="3312" max="3312" width="14.88671875" style="92" customWidth="1"/>
    <col min="3313" max="3319" width="14.5546875" style="92" customWidth="1"/>
    <col min="3320" max="3322" width="13.33203125" style="92" customWidth="1"/>
    <col min="3323" max="3323" width="12.88671875" style="92" customWidth="1"/>
    <col min="3324" max="3327" width="13.33203125" style="92" customWidth="1"/>
    <col min="3328" max="3328" width="14.88671875" style="92" customWidth="1"/>
    <col min="3329" max="3329" width="13.33203125" style="92" customWidth="1"/>
    <col min="3330" max="3333" width="15.33203125" style="92" customWidth="1"/>
    <col min="3334" max="3334" width="19.109375" style="92" customWidth="1"/>
    <col min="3335" max="3335" width="17.6640625" style="92" customWidth="1"/>
    <col min="3336" max="3389" width="10.6640625" style="92" customWidth="1"/>
    <col min="3390" max="3558" width="11.5546875" style="92"/>
    <col min="3559" max="3559" width="16.44140625" style="92" customWidth="1"/>
    <col min="3560" max="3566" width="13.5546875" style="92" customWidth="1"/>
    <col min="3567" max="3567" width="16.5546875" style="92" customWidth="1"/>
    <col min="3568" max="3568" width="14.88671875" style="92" customWidth="1"/>
    <col min="3569" max="3575" width="14.5546875" style="92" customWidth="1"/>
    <col min="3576" max="3578" width="13.33203125" style="92" customWidth="1"/>
    <col min="3579" max="3579" width="12.88671875" style="92" customWidth="1"/>
    <col min="3580" max="3583" width="13.33203125" style="92" customWidth="1"/>
    <col min="3584" max="3584" width="14.88671875" style="92" customWidth="1"/>
    <col min="3585" max="3585" width="13.33203125" style="92" customWidth="1"/>
    <col min="3586" max="3589" width="15.33203125" style="92" customWidth="1"/>
    <col min="3590" max="3590" width="19.109375" style="92" customWidth="1"/>
    <col min="3591" max="3591" width="17.6640625" style="92" customWidth="1"/>
    <col min="3592" max="3645" width="10.6640625" style="92" customWidth="1"/>
    <col min="3646" max="3814" width="11.5546875" style="92"/>
    <col min="3815" max="3815" width="16.44140625" style="92" customWidth="1"/>
    <col min="3816" max="3822" width="13.5546875" style="92" customWidth="1"/>
    <col min="3823" max="3823" width="16.5546875" style="92" customWidth="1"/>
    <col min="3824" max="3824" width="14.88671875" style="92" customWidth="1"/>
    <col min="3825" max="3831" width="14.5546875" style="92" customWidth="1"/>
    <col min="3832" max="3834" width="13.33203125" style="92" customWidth="1"/>
    <col min="3835" max="3835" width="12.88671875" style="92" customWidth="1"/>
    <col min="3836" max="3839" width="13.33203125" style="92" customWidth="1"/>
    <col min="3840" max="3840" width="14.88671875" style="92" customWidth="1"/>
    <col min="3841" max="3841" width="13.33203125" style="92" customWidth="1"/>
    <col min="3842" max="3845" width="15.33203125" style="92" customWidth="1"/>
    <col min="3846" max="3846" width="19.109375" style="92" customWidth="1"/>
    <col min="3847" max="3847" width="17.6640625" style="92" customWidth="1"/>
    <col min="3848" max="3901" width="10.6640625" style="92" customWidth="1"/>
    <col min="3902" max="4070" width="11.5546875" style="92"/>
    <col min="4071" max="4071" width="16.44140625" style="92" customWidth="1"/>
    <col min="4072" max="4078" width="13.5546875" style="92" customWidth="1"/>
    <col min="4079" max="4079" width="16.5546875" style="92" customWidth="1"/>
    <col min="4080" max="4080" width="14.88671875" style="92" customWidth="1"/>
    <col min="4081" max="4087" width="14.5546875" style="92" customWidth="1"/>
    <col min="4088" max="4090" width="13.33203125" style="92" customWidth="1"/>
    <col min="4091" max="4091" width="12.88671875" style="92" customWidth="1"/>
    <col min="4092" max="4095" width="13.33203125" style="92" customWidth="1"/>
    <col min="4096" max="4096" width="14.88671875" style="92" customWidth="1"/>
    <col min="4097" max="4097" width="13.33203125" style="92" customWidth="1"/>
    <col min="4098" max="4101" width="15.33203125" style="92" customWidth="1"/>
    <col min="4102" max="4102" width="19.109375" style="92" customWidth="1"/>
    <col min="4103" max="4103" width="17.6640625" style="92" customWidth="1"/>
    <col min="4104" max="4157" width="10.6640625" style="92" customWidth="1"/>
    <col min="4158" max="4326" width="11.5546875" style="92"/>
    <col min="4327" max="4327" width="16.44140625" style="92" customWidth="1"/>
    <col min="4328" max="4334" width="13.5546875" style="92" customWidth="1"/>
    <col min="4335" max="4335" width="16.5546875" style="92" customWidth="1"/>
    <col min="4336" max="4336" width="14.88671875" style="92" customWidth="1"/>
    <col min="4337" max="4343" width="14.5546875" style="92" customWidth="1"/>
    <col min="4344" max="4346" width="13.33203125" style="92" customWidth="1"/>
    <col min="4347" max="4347" width="12.88671875" style="92" customWidth="1"/>
    <col min="4348" max="4351" width="13.33203125" style="92" customWidth="1"/>
    <col min="4352" max="4352" width="14.88671875" style="92" customWidth="1"/>
    <col min="4353" max="4353" width="13.33203125" style="92" customWidth="1"/>
    <col min="4354" max="4357" width="15.33203125" style="92" customWidth="1"/>
    <col min="4358" max="4358" width="19.109375" style="92" customWidth="1"/>
    <col min="4359" max="4359" width="17.6640625" style="92" customWidth="1"/>
    <col min="4360" max="4413" width="10.6640625" style="92" customWidth="1"/>
    <col min="4414" max="4582" width="11.5546875" style="92"/>
    <col min="4583" max="4583" width="16.44140625" style="92" customWidth="1"/>
    <col min="4584" max="4590" width="13.5546875" style="92" customWidth="1"/>
    <col min="4591" max="4591" width="16.5546875" style="92" customWidth="1"/>
    <col min="4592" max="4592" width="14.88671875" style="92" customWidth="1"/>
    <col min="4593" max="4599" width="14.5546875" style="92" customWidth="1"/>
    <col min="4600" max="4602" width="13.33203125" style="92" customWidth="1"/>
    <col min="4603" max="4603" width="12.88671875" style="92" customWidth="1"/>
    <col min="4604" max="4607" width="13.33203125" style="92" customWidth="1"/>
    <col min="4608" max="4608" width="14.88671875" style="92" customWidth="1"/>
    <col min="4609" max="4609" width="13.33203125" style="92" customWidth="1"/>
    <col min="4610" max="4613" width="15.33203125" style="92" customWidth="1"/>
    <col min="4614" max="4614" width="19.109375" style="92" customWidth="1"/>
    <col min="4615" max="4615" width="17.6640625" style="92" customWidth="1"/>
    <col min="4616" max="4669" width="10.6640625" style="92" customWidth="1"/>
    <col min="4670" max="4838" width="11.5546875" style="92"/>
    <col min="4839" max="4839" width="16.44140625" style="92" customWidth="1"/>
    <col min="4840" max="4846" width="13.5546875" style="92" customWidth="1"/>
    <col min="4847" max="4847" width="16.5546875" style="92" customWidth="1"/>
    <col min="4848" max="4848" width="14.88671875" style="92" customWidth="1"/>
    <col min="4849" max="4855" width="14.5546875" style="92" customWidth="1"/>
    <col min="4856" max="4858" width="13.33203125" style="92" customWidth="1"/>
    <col min="4859" max="4859" width="12.88671875" style="92" customWidth="1"/>
    <col min="4860" max="4863" width="13.33203125" style="92" customWidth="1"/>
    <col min="4864" max="4864" width="14.88671875" style="92" customWidth="1"/>
    <col min="4865" max="4865" width="13.33203125" style="92" customWidth="1"/>
    <col min="4866" max="4869" width="15.33203125" style="92" customWidth="1"/>
    <col min="4870" max="4870" width="19.109375" style="92" customWidth="1"/>
    <col min="4871" max="4871" width="17.6640625" style="92" customWidth="1"/>
    <col min="4872" max="4925" width="10.6640625" style="92" customWidth="1"/>
    <col min="4926" max="5094" width="11.5546875" style="92"/>
    <col min="5095" max="5095" width="16.44140625" style="92" customWidth="1"/>
    <col min="5096" max="5102" width="13.5546875" style="92" customWidth="1"/>
    <col min="5103" max="5103" width="16.5546875" style="92" customWidth="1"/>
    <col min="5104" max="5104" width="14.88671875" style="92" customWidth="1"/>
    <col min="5105" max="5111" width="14.5546875" style="92" customWidth="1"/>
    <col min="5112" max="5114" width="13.33203125" style="92" customWidth="1"/>
    <col min="5115" max="5115" width="12.88671875" style="92" customWidth="1"/>
    <col min="5116" max="5119" width="13.33203125" style="92" customWidth="1"/>
    <col min="5120" max="5120" width="14.88671875" style="92" customWidth="1"/>
    <col min="5121" max="5121" width="13.33203125" style="92" customWidth="1"/>
    <col min="5122" max="5125" width="15.33203125" style="92" customWidth="1"/>
    <col min="5126" max="5126" width="19.109375" style="92" customWidth="1"/>
    <col min="5127" max="5127" width="17.6640625" style="92" customWidth="1"/>
    <col min="5128" max="5181" width="10.6640625" style="92" customWidth="1"/>
    <col min="5182" max="5350" width="11.5546875" style="92"/>
    <col min="5351" max="5351" width="16.44140625" style="92" customWidth="1"/>
    <col min="5352" max="5358" width="13.5546875" style="92" customWidth="1"/>
    <col min="5359" max="5359" width="16.5546875" style="92" customWidth="1"/>
    <col min="5360" max="5360" width="14.88671875" style="92" customWidth="1"/>
    <col min="5361" max="5367" width="14.5546875" style="92" customWidth="1"/>
    <col min="5368" max="5370" width="13.33203125" style="92" customWidth="1"/>
    <col min="5371" max="5371" width="12.88671875" style="92" customWidth="1"/>
    <col min="5372" max="5375" width="13.33203125" style="92" customWidth="1"/>
    <col min="5376" max="5376" width="14.88671875" style="92" customWidth="1"/>
    <col min="5377" max="5377" width="13.33203125" style="92" customWidth="1"/>
    <col min="5378" max="5381" width="15.33203125" style="92" customWidth="1"/>
    <col min="5382" max="5382" width="19.109375" style="92" customWidth="1"/>
    <col min="5383" max="5383" width="17.6640625" style="92" customWidth="1"/>
    <col min="5384" max="5437" width="10.6640625" style="92" customWidth="1"/>
    <col min="5438" max="5606" width="11.5546875" style="92"/>
    <col min="5607" max="5607" width="16.44140625" style="92" customWidth="1"/>
    <col min="5608" max="5614" width="13.5546875" style="92" customWidth="1"/>
    <col min="5615" max="5615" width="16.5546875" style="92" customWidth="1"/>
    <col min="5616" max="5616" width="14.88671875" style="92" customWidth="1"/>
    <col min="5617" max="5623" width="14.5546875" style="92" customWidth="1"/>
    <col min="5624" max="5626" width="13.33203125" style="92" customWidth="1"/>
    <col min="5627" max="5627" width="12.88671875" style="92" customWidth="1"/>
    <col min="5628" max="5631" width="13.33203125" style="92" customWidth="1"/>
    <col min="5632" max="5632" width="14.88671875" style="92" customWidth="1"/>
    <col min="5633" max="5633" width="13.33203125" style="92" customWidth="1"/>
    <col min="5634" max="5637" width="15.33203125" style="92" customWidth="1"/>
    <col min="5638" max="5638" width="19.109375" style="92" customWidth="1"/>
    <col min="5639" max="5639" width="17.6640625" style="92" customWidth="1"/>
    <col min="5640" max="5693" width="10.6640625" style="92" customWidth="1"/>
    <col min="5694" max="5862" width="11.5546875" style="92"/>
    <col min="5863" max="5863" width="16.44140625" style="92" customWidth="1"/>
    <col min="5864" max="5870" width="13.5546875" style="92" customWidth="1"/>
    <col min="5871" max="5871" width="16.5546875" style="92" customWidth="1"/>
    <col min="5872" max="5872" width="14.88671875" style="92" customWidth="1"/>
    <col min="5873" max="5879" width="14.5546875" style="92" customWidth="1"/>
    <col min="5880" max="5882" width="13.33203125" style="92" customWidth="1"/>
    <col min="5883" max="5883" width="12.88671875" style="92" customWidth="1"/>
    <col min="5884" max="5887" width="13.33203125" style="92" customWidth="1"/>
    <col min="5888" max="5888" width="14.88671875" style="92" customWidth="1"/>
    <col min="5889" max="5889" width="13.33203125" style="92" customWidth="1"/>
    <col min="5890" max="5893" width="15.33203125" style="92" customWidth="1"/>
    <col min="5894" max="5894" width="19.109375" style="92" customWidth="1"/>
    <col min="5895" max="5895" width="17.6640625" style="92" customWidth="1"/>
    <col min="5896" max="5949" width="10.6640625" style="92" customWidth="1"/>
    <col min="5950" max="6118" width="11.5546875" style="92"/>
    <col min="6119" max="6119" width="16.44140625" style="92" customWidth="1"/>
    <col min="6120" max="6126" width="13.5546875" style="92" customWidth="1"/>
    <col min="6127" max="6127" width="16.5546875" style="92" customWidth="1"/>
    <col min="6128" max="6128" width="14.88671875" style="92" customWidth="1"/>
    <col min="6129" max="6135" width="14.5546875" style="92" customWidth="1"/>
    <col min="6136" max="6138" width="13.33203125" style="92" customWidth="1"/>
    <col min="6139" max="6139" width="12.88671875" style="92" customWidth="1"/>
    <col min="6140" max="6143" width="13.33203125" style="92" customWidth="1"/>
    <col min="6144" max="6144" width="14.88671875" style="92" customWidth="1"/>
    <col min="6145" max="6145" width="13.33203125" style="92" customWidth="1"/>
    <col min="6146" max="6149" width="15.33203125" style="92" customWidth="1"/>
    <col min="6150" max="6150" width="19.109375" style="92" customWidth="1"/>
    <col min="6151" max="6151" width="17.6640625" style="92" customWidth="1"/>
    <col min="6152" max="6205" width="10.6640625" style="92" customWidth="1"/>
    <col min="6206" max="6374" width="11.5546875" style="92"/>
    <col min="6375" max="6375" width="16.44140625" style="92" customWidth="1"/>
    <col min="6376" max="6382" width="13.5546875" style="92" customWidth="1"/>
    <col min="6383" max="6383" width="16.5546875" style="92" customWidth="1"/>
    <col min="6384" max="6384" width="14.88671875" style="92" customWidth="1"/>
    <col min="6385" max="6391" width="14.5546875" style="92" customWidth="1"/>
    <col min="6392" max="6394" width="13.33203125" style="92" customWidth="1"/>
    <col min="6395" max="6395" width="12.88671875" style="92" customWidth="1"/>
    <col min="6396" max="6399" width="13.33203125" style="92" customWidth="1"/>
    <col min="6400" max="6400" width="14.88671875" style="92" customWidth="1"/>
    <col min="6401" max="6401" width="13.33203125" style="92" customWidth="1"/>
    <col min="6402" max="6405" width="15.33203125" style="92" customWidth="1"/>
    <col min="6406" max="6406" width="19.109375" style="92" customWidth="1"/>
    <col min="6407" max="6407" width="17.6640625" style="92" customWidth="1"/>
    <col min="6408" max="6461" width="10.6640625" style="92" customWidth="1"/>
    <col min="6462" max="6630" width="11.5546875" style="92"/>
    <col min="6631" max="6631" width="16.44140625" style="92" customWidth="1"/>
    <col min="6632" max="6638" width="13.5546875" style="92" customWidth="1"/>
    <col min="6639" max="6639" width="16.5546875" style="92" customWidth="1"/>
    <col min="6640" max="6640" width="14.88671875" style="92" customWidth="1"/>
    <col min="6641" max="6647" width="14.5546875" style="92" customWidth="1"/>
    <col min="6648" max="6650" width="13.33203125" style="92" customWidth="1"/>
    <col min="6651" max="6651" width="12.88671875" style="92" customWidth="1"/>
    <col min="6652" max="6655" width="13.33203125" style="92" customWidth="1"/>
    <col min="6656" max="6656" width="14.88671875" style="92" customWidth="1"/>
    <col min="6657" max="6657" width="13.33203125" style="92" customWidth="1"/>
    <col min="6658" max="6661" width="15.33203125" style="92" customWidth="1"/>
    <col min="6662" max="6662" width="19.109375" style="92" customWidth="1"/>
    <col min="6663" max="6663" width="17.6640625" style="92" customWidth="1"/>
    <col min="6664" max="6717" width="10.6640625" style="92" customWidth="1"/>
    <col min="6718" max="6886" width="11.5546875" style="92"/>
    <col min="6887" max="6887" width="16.44140625" style="92" customWidth="1"/>
    <col min="6888" max="6894" width="13.5546875" style="92" customWidth="1"/>
    <col min="6895" max="6895" width="16.5546875" style="92" customWidth="1"/>
    <col min="6896" max="6896" width="14.88671875" style="92" customWidth="1"/>
    <col min="6897" max="6903" width="14.5546875" style="92" customWidth="1"/>
    <col min="6904" max="6906" width="13.33203125" style="92" customWidth="1"/>
    <col min="6907" max="6907" width="12.88671875" style="92" customWidth="1"/>
    <col min="6908" max="6911" width="13.33203125" style="92" customWidth="1"/>
    <col min="6912" max="6912" width="14.88671875" style="92" customWidth="1"/>
    <col min="6913" max="6913" width="13.33203125" style="92" customWidth="1"/>
    <col min="6914" max="6917" width="15.33203125" style="92" customWidth="1"/>
    <col min="6918" max="6918" width="19.109375" style="92" customWidth="1"/>
    <col min="6919" max="6919" width="17.6640625" style="92" customWidth="1"/>
    <col min="6920" max="6973" width="10.6640625" style="92" customWidth="1"/>
    <col min="6974" max="7142" width="11.5546875" style="92"/>
    <col min="7143" max="7143" width="16.44140625" style="92" customWidth="1"/>
    <col min="7144" max="7150" width="13.5546875" style="92" customWidth="1"/>
    <col min="7151" max="7151" width="16.5546875" style="92" customWidth="1"/>
    <col min="7152" max="7152" width="14.88671875" style="92" customWidth="1"/>
    <col min="7153" max="7159" width="14.5546875" style="92" customWidth="1"/>
    <col min="7160" max="7162" width="13.33203125" style="92" customWidth="1"/>
    <col min="7163" max="7163" width="12.88671875" style="92" customWidth="1"/>
    <col min="7164" max="7167" width="13.33203125" style="92" customWidth="1"/>
    <col min="7168" max="7168" width="14.88671875" style="92" customWidth="1"/>
    <col min="7169" max="7169" width="13.33203125" style="92" customWidth="1"/>
    <col min="7170" max="7173" width="15.33203125" style="92" customWidth="1"/>
    <col min="7174" max="7174" width="19.109375" style="92" customWidth="1"/>
    <col min="7175" max="7175" width="17.6640625" style="92" customWidth="1"/>
    <col min="7176" max="7229" width="10.6640625" style="92" customWidth="1"/>
    <col min="7230" max="7398" width="11.5546875" style="92"/>
    <col min="7399" max="7399" width="16.44140625" style="92" customWidth="1"/>
    <col min="7400" max="7406" width="13.5546875" style="92" customWidth="1"/>
    <col min="7407" max="7407" width="16.5546875" style="92" customWidth="1"/>
    <col min="7408" max="7408" width="14.88671875" style="92" customWidth="1"/>
    <col min="7409" max="7415" width="14.5546875" style="92" customWidth="1"/>
    <col min="7416" max="7418" width="13.33203125" style="92" customWidth="1"/>
    <col min="7419" max="7419" width="12.88671875" style="92" customWidth="1"/>
    <col min="7420" max="7423" width="13.33203125" style="92" customWidth="1"/>
    <col min="7424" max="7424" width="14.88671875" style="92" customWidth="1"/>
    <col min="7425" max="7425" width="13.33203125" style="92" customWidth="1"/>
    <col min="7426" max="7429" width="15.33203125" style="92" customWidth="1"/>
    <col min="7430" max="7430" width="19.109375" style="92" customWidth="1"/>
    <col min="7431" max="7431" width="17.6640625" style="92" customWidth="1"/>
    <col min="7432" max="7485" width="10.6640625" style="92" customWidth="1"/>
    <col min="7486" max="7654" width="11.5546875" style="92"/>
    <col min="7655" max="7655" width="16.44140625" style="92" customWidth="1"/>
    <col min="7656" max="7662" width="13.5546875" style="92" customWidth="1"/>
    <col min="7663" max="7663" width="16.5546875" style="92" customWidth="1"/>
    <col min="7664" max="7664" width="14.88671875" style="92" customWidth="1"/>
    <col min="7665" max="7671" width="14.5546875" style="92" customWidth="1"/>
    <col min="7672" max="7674" width="13.33203125" style="92" customWidth="1"/>
    <col min="7675" max="7675" width="12.88671875" style="92" customWidth="1"/>
    <col min="7676" max="7679" width="13.33203125" style="92" customWidth="1"/>
    <col min="7680" max="7680" width="14.88671875" style="92" customWidth="1"/>
    <col min="7681" max="7681" width="13.33203125" style="92" customWidth="1"/>
    <col min="7682" max="7685" width="15.33203125" style="92" customWidth="1"/>
    <col min="7686" max="7686" width="19.109375" style="92" customWidth="1"/>
    <col min="7687" max="7687" width="17.6640625" style="92" customWidth="1"/>
    <col min="7688" max="7741" width="10.6640625" style="92" customWidth="1"/>
    <col min="7742" max="7910" width="11.5546875" style="92"/>
    <col min="7911" max="7911" width="16.44140625" style="92" customWidth="1"/>
    <col min="7912" max="7918" width="13.5546875" style="92" customWidth="1"/>
    <col min="7919" max="7919" width="16.5546875" style="92" customWidth="1"/>
    <col min="7920" max="7920" width="14.88671875" style="92" customWidth="1"/>
    <col min="7921" max="7927" width="14.5546875" style="92" customWidth="1"/>
    <col min="7928" max="7930" width="13.33203125" style="92" customWidth="1"/>
    <col min="7931" max="7931" width="12.88671875" style="92" customWidth="1"/>
    <col min="7932" max="7935" width="13.33203125" style="92" customWidth="1"/>
    <col min="7936" max="7936" width="14.88671875" style="92" customWidth="1"/>
    <col min="7937" max="7937" width="13.33203125" style="92" customWidth="1"/>
    <col min="7938" max="7941" width="15.33203125" style="92" customWidth="1"/>
    <col min="7942" max="7942" width="19.109375" style="92" customWidth="1"/>
    <col min="7943" max="7943" width="17.6640625" style="92" customWidth="1"/>
    <col min="7944" max="7997" width="10.6640625" style="92" customWidth="1"/>
    <col min="7998" max="8166" width="11.5546875" style="92"/>
    <col min="8167" max="8167" width="16.44140625" style="92" customWidth="1"/>
    <col min="8168" max="8174" width="13.5546875" style="92" customWidth="1"/>
    <col min="8175" max="8175" width="16.5546875" style="92" customWidth="1"/>
    <col min="8176" max="8176" width="14.88671875" style="92" customWidth="1"/>
    <col min="8177" max="8183" width="14.5546875" style="92" customWidth="1"/>
    <col min="8184" max="8186" width="13.33203125" style="92" customWidth="1"/>
    <col min="8187" max="8187" width="12.88671875" style="92" customWidth="1"/>
    <col min="8188" max="8191" width="13.33203125" style="92" customWidth="1"/>
    <col min="8192" max="8192" width="14.88671875" style="92" customWidth="1"/>
    <col min="8193" max="8193" width="13.33203125" style="92" customWidth="1"/>
    <col min="8194" max="8197" width="15.33203125" style="92" customWidth="1"/>
    <col min="8198" max="8198" width="19.109375" style="92" customWidth="1"/>
    <col min="8199" max="8199" width="17.6640625" style="92" customWidth="1"/>
    <col min="8200" max="8253" width="10.6640625" style="92" customWidth="1"/>
    <col min="8254" max="8422" width="11.5546875" style="92"/>
    <col min="8423" max="8423" width="16.44140625" style="92" customWidth="1"/>
    <col min="8424" max="8430" width="13.5546875" style="92" customWidth="1"/>
    <col min="8431" max="8431" width="16.5546875" style="92" customWidth="1"/>
    <col min="8432" max="8432" width="14.88671875" style="92" customWidth="1"/>
    <col min="8433" max="8439" width="14.5546875" style="92" customWidth="1"/>
    <col min="8440" max="8442" width="13.33203125" style="92" customWidth="1"/>
    <col min="8443" max="8443" width="12.88671875" style="92" customWidth="1"/>
    <col min="8444" max="8447" width="13.33203125" style="92" customWidth="1"/>
    <col min="8448" max="8448" width="14.88671875" style="92" customWidth="1"/>
    <col min="8449" max="8449" width="13.33203125" style="92" customWidth="1"/>
    <col min="8450" max="8453" width="15.33203125" style="92" customWidth="1"/>
    <col min="8454" max="8454" width="19.109375" style="92" customWidth="1"/>
    <col min="8455" max="8455" width="17.6640625" style="92" customWidth="1"/>
    <col min="8456" max="8509" width="10.6640625" style="92" customWidth="1"/>
    <col min="8510" max="8678" width="11.5546875" style="92"/>
    <col min="8679" max="8679" width="16.44140625" style="92" customWidth="1"/>
    <col min="8680" max="8686" width="13.5546875" style="92" customWidth="1"/>
    <col min="8687" max="8687" width="16.5546875" style="92" customWidth="1"/>
    <col min="8688" max="8688" width="14.88671875" style="92" customWidth="1"/>
    <col min="8689" max="8695" width="14.5546875" style="92" customWidth="1"/>
    <col min="8696" max="8698" width="13.33203125" style="92" customWidth="1"/>
    <col min="8699" max="8699" width="12.88671875" style="92" customWidth="1"/>
    <col min="8700" max="8703" width="13.33203125" style="92" customWidth="1"/>
    <col min="8704" max="8704" width="14.88671875" style="92" customWidth="1"/>
    <col min="8705" max="8705" width="13.33203125" style="92" customWidth="1"/>
    <col min="8706" max="8709" width="15.33203125" style="92" customWidth="1"/>
    <col min="8710" max="8710" width="19.109375" style="92" customWidth="1"/>
    <col min="8711" max="8711" width="17.6640625" style="92" customWidth="1"/>
    <col min="8712" max="8765" width="10.6640625" style="92" customWidth="1"/>
    <col min="8766" max="8934" width="11.5546875" style="92"/>
    <col min="8935" max="8935" width="16.44140625" style="92" customWidth="1"/>
    <col min="8936" max="8942" width="13.5546875" style="92" customWidth="1"/>
    <col min="8943" max="8943" width="16.5546875" style="92" customWidth="1"/>
    <col min="8944" max="8944" width="14.88671875" style="92" customWidth="1"/>
    <col min="8945" max="8951" width="14.5546875" style="92" customWidth="1"/>
    <col min="8952" max="8954" width="13.33203125" style="92" customWidth="1"/>
    <col min="8955" max="8955" width="12.88671875" style="92" customWidth="1"/>
    <col min="8956" max="8959" width="13.33203125" style="92" customWidth="1"/>
    <col min="8960" max="8960" width="14.88671875" style="92" customWidth="1"/>
    <col min="8961" max="8961" width="13.33203125" style="92" customWidth="1"/>
    <col min="8962" max="8965" width="15.33203125" style="92" customWidth="1"/>
    <col min="8966" max="8966" width="19.109375" style="92" customWidth="1"/>
    <col min="8967" max="8967" width="17.6640625" style="92" customWidth="1"/>
    <col min="8968" max="9021" width="10.6640625" style="92" customWidth="1"/>
    <col min="9022" max="9190" width="11.5546875" style="92"/>
    <col min="9191" max="9191" width="16.44140625" style="92" customWidth="1"/>
    <col min="9192" max="9198" width="13.5546875" style="92" customWidth="1"/>
    <col min="9199" max="9199" width="16.5546875" style="92" customWidth="1"/>
    <col min="9200" max="9200" width="14.88671875" style="92" customWidth="1"/>
    <col min="9201" max="9207" width="14.5546875" style="92" customWidth="1"/>
    <col min="9208" max="9210" width="13.33203125" style="92" customWidth="1"/>
    <col min="9211" max="9211" width="12.88671875" style="92" customWidth="1"/>
    <col min="9212" max="9215" width="13.33203125" style="92" customWidth="1"/>
    <col min="9216" max="9216" width="14.88671875" style="92" customWidth="1"/>
    <col min="9217" max="9217" width="13.33203125" style="92" customWidth="1"/>
    <col min="9218" max="9221" width="15.33203125" style="92" customWidth="1"/>
    <col min="9222" max="9222" width="19.109375" style="92" customWidth="1"/>
    <col min="9223" max="9223" width="17.6640625" style="92" customWidth="1"/>
    <col min="9224" max="9277" width="10.6640625" style="92" customWidth="1"/>
    <col min="9278" max="9446" width="11.5546875" style="92"/>
    <col min="9447" max="9447" width="16.44140625" style="92" customWidth="1"/>
    <col min="9448" max="9454" width="13.5546875" style="92" customWidth="1"/>
    <col min="9455" max="9455" width="16.5546875" style="92" customWidth="1"/>
    <col min="9456" max="9456" width="14.88671875" style="92" customWidth="1"/>
    <col min="9457" max="9463" width="14.5546875" style="92" customWidth="1"/>
    <col min="9464" max="9466" width="13.33203125" style="92" customWidth="1"/>
    <col min="9467" max="9467" width="12.88671875" style="92" customWidth="1"/>
    <col min="9468" max="9471" width="13.33203125" style="92" customWidth="1"/>
    <col min="9472" max="9472" width="14.88671875" style="92" customWidth="1"/>
    <col min="9473" max="9473" width="13.33203125" style="92" customWidth="1"/>
    <col min="9474" max="9477" width="15.33203125" style="92" customWidth="1"/>
    <col min="9478" max="9478" width="19.109375" style="92" customWidth="1"/>
    <col min="9479" max="9479" width="17.6640625" style="92" customWidth="1"/>
    <col min="9480" max="9533" width="10.6640625" style="92" customWidth="1"/>
    <col min="9534" max="9702" width="11.5546875" style="92"/>
    <col min="9703" max="9703" width="16.44140625" style="92" customWidth="1"/>
    <col min="9704" max="9710" width="13.5546875" style="92" customWidth="1"/>
    <col min="9711" max="9711" width="16.5546875" style="92" customWidth="1"/>
    <col min="9712" max="9712" width="14.88671875" style="92" customWidth="1"/>
    <col min="9713" max="9719" width="14.5546875" style="92" customWidth="1"/>
    <col min="9720" max="9722" width="13.33203125" style="92" customWidth="1"/>
    <col min="9723" max="9723" width="12.88671875" style="92" customWidth="1"/>
    <col min="9724" max="9727" width="13.33203125" style="92" customWidth="1"/>
    <col min="9728" max="9728" width="14.88671875" style="92" customWidth="1"/>
    <col min="9729" max="9729" width="13.33203125" style="92" customWidth="1"/>
    <col min="9730" max="9733" width="15.33203125" style="92" customWidth="1"/>
    <col min="9734" max="9734" width="19.109375" style="92" customWidth="1"/>
    <col min="9735" max="9735" width="17.6640625" style="92" customWidth="1"/>
    <col min="9736" max="9789" width="10.6640625" style="92" customWidth="1"/>
    <col min="9790" max="9958" width="11.5546875" style="92"/>
    <col min="9959" max="9959" width="16.44140625" style="92" customWidth="1"/>
    <col min="9960" max="9966" width="13.5546875" style="92" customWidth="1"/>
    <col min="9967" max="9967" width="16.5546875" style="92" customWidth="1"/>
    <col min="9968" max="9968" width="14.88671875" style="92" customWidth="1"/>
    <col min="9969" max="9975" width="14.5546875" style="92" customWidth="1"/>
    <col min="9976" max="9978" width="13.33203125" style="92" customWidth="1"/>
    <col min="9979" max="9979" width="12.88671875" style="92" customWidth="1"/>
    <col min="9980" max="9983" width="13.33203125" style="92" customWidth="1"/>
    <col min="9984" max="9984" width="14.88671875" style="92" customWidth="1"/>
    <col min="9985" max="9985" width="13.33203125" style="92" customWidth="1"/>
    <col min="9986" max="9989" width="15.33203125" style="92" customWidth="1"/>
    <col min="9990" max="9990" width="19.109375" style="92" customWidth="1"/>
    <col min="9991" max="9991" width="17.6640625" style="92" customWidth="1"/>
    <col min="9992" max="10045" width="10.6640625" style="92" customWidth="1"/>
    <col min="10046" max="10214" width="11.5546875" style="92"/>
    <col min="10215" max="10215" width="16.44140625" style="92" customWidth="1"/>
    <col min="10216" max="10222" width="13.5546875" style="92" customWidth="1"/>
    <col min="10223" max="10223" width="16.5546875" style="92" customWidth="1"/>
    <col min="10224" max="10224" width="14.88671875" style="92" customWidth="1"/>
    <col min="10225" max="10231" width="14.5546875" style="92" customWidth="1"/>
    <col min="10232" max="10234" width="13.33203125" style="92" customWidth="1"/>
    <col min="10235" max="10235" width="12.88671875" style="92" customWidth="1"/>
    <col min="10236" max="10239" width="13.33203125" style="92" customWidth="1"/>
    <col min="10240" max="10240" width="14.88671875" style="92" customWidth="1"/>
    <col min="10241" max="10241" width="13.33203125" style="92" customWidth="1"/>
    <col min="10242" max="10245" width="15.33203125" style="92" customWidth="1"/>
    <col min="10246" max="10246" width="19.109375" style="92" customWidth="1"/>
    <col min="10247" max="10247" width="17.6640625" style="92" customWidth="1"/>
    <col min="10248" max="10301" width="10.6640625" style="92" customWidth="1"/>
    <col min="10302" max="10470" width="11.5546875" style="92"/>
    <col min="10471" max="10471" width="16.44140625" style="92" customWidth="1"/>
    <col min="10472" max="10478" width="13.5546875" style="92" customWidth="1"/>
    <col min="10479" max="10479" width="16.5546875" style="92" customWidth="1"/>
    <col min="10480" max="10480" width="14.88671875" style="92" customWidth="1"/>
    <col min="10481" max="10487" width="14.5546875" style="92" customWidth="1"/>
    <col min="10488" max="10490" width="13.33203125" style="92" customWidth="1"/>
    <col min="10491" max="10491" width="12.88671875" style="92" customWidth="1"/>
    <col min="10492" max="10495" width="13.33203125" style="92" customWidth="1"/>
    <col min="10496" max="10496" width="14.88671875" style="92" customWidth="1"/>
    <col min="10497" max="10497" width="13.33203125" style="92" customWidth="1"/>
    <col min="10498" max="10501" width="15.33203125" style="92" customWidth="1"/>
    <col min="10502" max="10502" width="19.109375" style="92" customWidth="1"/>
    <col min="10503" max="10503" width="17.6640625" style="92" customWidth="1"/>
    <col min="10504" max="10557" width="10.6640625" style="92" customWidth="1"/>
    <col min="10558" max="10726" width="11.5546875" style="92"/>
    <col min="10727" max="10727" width="16.44140625" style="92" customWidth="1"/>
    <col min="10728" max="10734" width="13.5546875" style="92" customWidth="1"/>
    <col min="10735" max="10735" width="16.5546875" style="92" customWidth="1"/>
    <col min="10736" max="10736" width="14.88671875" style="92" customWidth="1"/>
    <col min="10737" max="10743" width="14.5546875" style="92" customWidth="1"/>
    <col min="10744" max="10746" width="13.33203125" style="92" customWidth="1"/>
    <col min="10747" max="10747" width="12.88671875" style="92" customWidth="1"/>
    <col min="10748" max="10751" width="13.33203125" style="92" customWidth="1"/>
    <col min="10752" max="10752" width="14.88671875" style="92" customWidth="1"/>
    <col min="10753" max="10753" width="13.33203125" style="92" customWidth="1"/>
    <col min="10754" max="10757" width="15.33203125" style="92" customWidth="1"/>
    <col min="10758" max="10758" width="19.109375" style="92" customWidth="1"/>
    <col min="10759" max="10759" width="17.6640625" style="92" customWidth="1"/>
    <col min="10760" max="10813" width="10.6640625" style="92" customWidth="1"/>
    <col min="10814" max="10982" width="11.5546875" style="92"/>
    <col min="10983" max="10983" width="16.44140625" style="92" customWidth="1"/>
    <col min="10984" max="10990" width="13.5546875" style="92" customWidth="1"/>
    <col min="10991" max="10991" width="16.5546875" style="92" customWidth="1"/>
    <col min="10992" max="10992" width="14.88671875" style="92" customWidth="1"/>
    <col min="10993" max="10999" width="14.5546875" style="92" customWidth="1"/>
    <col min="11000" max="11002" width="13.33203125" style="92" customWidth="1"/>
    <col min="11003" max="11003" width="12.88671875" style="92" customWidth="1"/>
    <col min="11004" max="11007" width="13.33203125" style="92" customWidth="1"/>
    <col min="11008" max="11008" width="14.88671875" style="92" customWidth="1"/>
    <col min="11009" max="11009" width="13.33203125" style="92" customWidth="1"/>
    <col min="11010" max="11013" width="15.33203125" style="92" customWidth="1"/>
    <col min="11014" max="11014" width="19.109375" style="92" customWidth="1"/>
    <col min="11015" max="11015" width="17.6640625" style="92" customWidth="1"/>
    <col min="11016" max="11069" width="10.6640625" style="92" customWidth="1"/>
    <col min="11070" max="11238" width="11.5546875" style="92"/>
    <col min="11239" max="11239" width="16.44140625" style="92" customWidth="1"/>
    <col min="11240" max="11246" width="13.5546875" style="92" customWidth="1"/>
    <col min="11247" max="11247" width="16.5546875" style="92" customWidth="1"/>
    <col min="11248" max="11248" width="14.88671875" style="92" customWidth="1"/>
    <col min="11249" max="11255" width="14.5546875" style="92" customWidth="1"/>
    <col min="11256" max="11258" width="13.33203125" style="92" customWidth="1"/>
    <col min="11259" max="11259" width="12.88671875" style="92" customWidth="1"/>
    <col min="11260" max="11263" width="13.33203125" style="92" customWidth="1"/>
    <col min="11264" max="11264" width="14.88671875" style="92" customWidth="1"/>
    <col min="11265" max="11265" width="13.33203125" style="92" customWidth="1"/>
    <col min="11266" max="11269" width="15.33203125" style="92" customWidth="1"/>
    <col min="11270" max="11270" width="19.109375" style="92" customWidth="1"/>
    <col min="11271" max="11271" width="17.6640625" style="92" customWidth="1"/>
    <col min="11272" max="11325" width="10.6640625" style="92" customWidth="1"/>
    <col min="11326" max="11494" width="11.5546875" style="92"/>
    <col min="11495" max="11495" width="16.44140625" style="92" customWidth="1"/>
    <col min="11496" max="11502" width="13.5546875" style="92" customWidth="1"/>
    <col min="11503" max="11503" width="16.5546875" style="92" customWidth="1"/>
    <col min="11504" max="11504" width="14.88671875" style="92" customWidth="1"/>
    <col min="11505" max="11511" width="14.5546875" style="92" customWidth="1"/>
    <col min="11512" max="11514" width="13.33203125" style="92" customWidth="1"/>
    <col min="11515" max="11515" width="12.88671875" style="92" customWidth="1"/>
    <col min="11516" max="11519" width="13.33203125" style="92" customWidth="1"/>
    <col min="11520" max="11520" width="14.88671875" style="92" customWidth="1"/>
    <col min="11521" max="11521" width="13.33203125" style="92" customWidth="1"/>
    <col min="11522" max="11525" width="15.33203125" style="92" customWidth="1"/>
    <col min="11526" max="11526" width="19.109375" style="92" customWidth="1"/>
    <col min="11527" max="11527" width="17.6640625" style="92" customWidth="1"/>
    <col min="11528" max="11581" width="10.6640625" style="92" customWidth="1"/>
    <col min="11582" max="11750" width="11.5546875" style="92"/>
    <col min="11751" max="11751" width="16.44140625" style="92" customWidth="1"/>
    <col min="11752" max="11758" width="13.5546875" style="92" customWidth="1"/>
    <col min="11759" max="11759" width="16.5546875" style="92" customWidth="1"/>
    <col min="11760" max="11760" width="14.88671875" style="92" customWidth="1"/>
    <col min="11761" max="11767" width="14.5546875" style="92" customWidth="1"/>
    <col min="11768" max="11770" width="13.33203125" style="92" customWidth="1"/>
    <col min="11771" max="11771" width="12.88671875" style="92" customWidth="1"/>
    <col min="11772" max="11775" width="13.33203125" style="92" customWidth="1"/>
    <col min="11776" max="11776" width="14.88671875" style="92" customWidth="1"/>
    <col min="11777" max="11777" width="13.33203125" style="92" customWidth="1"/>
    <col min="11778" max="11781" width="15.33203125" style="92" customWidth="1"/>
    <col min="11782" max="11782" width="19.109375" style="92" customWidth="1"/>
    <col min="11783" max="11783" width="17.6640625" style="92" customWidth="1"/>
    <col min="11784" max="11837" width="10.6640625" style="92" customWidth="1"/>
    <col min="11838" max="12006" width="11.5546875" style="92"/>
    <col min="12007" max="12007" width="16.44140625" style="92" customWidth="1"/>
    <col min="12008" max="12014" width="13.5546875" style="92" customWidth="1"/>
    <col min="12015" max="12015" width="16.5546875" style="92" customWidth="1"/>
    <col min="12016" max="12016" width="14.88671875" style="92" customWidth="1"/>
    <col min="12017" max="12023" width="14.5546875" style="92" customWidth="1"/>
    <col min="12024" max="12026" width="13.33203125" style="92" customWidth="1"/>
    <col min="12027" max="12027" width="12.88671875" style="92" customWidth="1"/>
    <col min="12028" max="12031" width="13.33203125" style="92" customWidth="1"/>
    <col min="12032" max="12032" width="14.88671875" style="92" customWidth="1"/>
    <col min="12033" max="12033" width="13.33203125" style="92" customWidth="1"/>
    <col min="12034" max="12037" width="15.33203125" style="92" customWidth="1"/>
    <col min="12038" max="12038" width="19.109375" style="92" customWidth="1"/>
    <col min="12039" max="12039" width="17.6640625" style="92" customWidth="1"/>
    <col min="12040" max="12093" width="10.6640625" style="92" customWidth="1"/>
    <col min="12094" max="12262" width="11.5546875" style="92"/>
    <col min="12263" max="12263" width="16.44140625" style="92" customWidth="1"/>
    <col min="12264" max="12270" width="13.5546875" style="92" customWidth="1"/>
    <col min="12271" max="12271" width="16.5546875" style="92" customWidth="1"/>
    <col min="12272" max="12272" width="14.88671875" style="92" customWidth="1"/>
    <col min="12273" max="12279" width="14.5546875" style="92" customWidth="1"/>
    <col min="12280" max="12282" width="13.33203125" style="92" customWidth="1"/>
    <col min="12283" max="12283" width="12.88671875" style="92" customWidth="1"/>
    <col min="12284" max="12287" width="13.33203125" style="92" customWidth="1"/>
    <col min="12288" max="12288" width="14.88671875" style="92" customWidth="1"/>
    <col min="12289" max="12289" width="13.33203125" style="92" customWidth="1"/>
    <col min="12290" max="12293" width="15.33203125" style="92" customWidth="1"/>
    <col min="12294" max="12294" width="19.109375" style="92" customWidth="1"/>
    <col min="12295" max="12295" width="17.6640625" style="92" customWidth="1"/>
    <col min="12296" max="12349" width="10.6640625" style="92" customWidth="1"/>
    <col min="12350" max="12518" width="11.5546875" style="92"/>
    <col min="12519" max="12519" width="16.44140625" style="92" customWidth="1"/>
    <col min="12520" max="12526" width="13.5546875" style="92" customWidth="1"/>
    <col min="12527" max="12527" width="16.5546875" style="92" customWidth="1"/>
    <col min="12528" max="12528" width="14.88671875" style="92" customWidth="1"/>
    <col min="12529" max="12535" width="14.5546875" style="92" customWidth="1"/>
    <col min="12536" max="12538" width="13.33203125" style="92" customWidth="1"/>
    <col min="12539" max="12539" width="12.88671875" style="92" customWidth="1"/>
    <col min="12540" max="12543" width="13.33203125" style="92" customWidth="1"/>
    <col min="12544" max="12544" width="14.88671875" style="92" customWidth="1"/>
    <col min="12545" max="12545" width="13.33203125" style="92" customWidth="1"/>
    <col min="12546" max="12549" width="15.33203125" style="92" customWidth="1"/>
    <col min="12550" max="12550" width="19.109375" style="92" customWidth="1"/>
    <col min="12551" max="12551" width="17.6640625" style="92" customWidth="1"/>
    <col min="12552" max="12605" width="10.6640625" style="92" customWidth="1"/>
    <col min="12606" max="12774" width="11.5546875" style="92"/>
    <col min="12775" max="12775" width="16.44140625" style="92" customWidth="1"/>
    <col min="12776" max="12782" width="13.5546875" style="92" customWidth="1"/>
    <col min="12783" max="12783" width="16.5546875" style="92" customWidth="1"/>
    <col min="12784" max="12784" width="14.88671875" style="92" customWidth="1"/>
    <col min="12785" max="12791" width="14.5546875" style="92" customWidth="1"/>
    <col min="12792" max="12794" width="13.33203125" style="92" customWidth="1"/>
    <col min="12795" max="12795" width="12.88671875" style="92" customWidth="1"/>
    <col min="12796" max="12799" width="13.33203125" style="92" customWidth="1"/>
    <col min="12800" max="12800" width="14.88671875" style="92" customWidth="1"/>
    <col min="12801" max="12801" width="13.33203125" style="92" customWidth="1"/>
    <col min="12802" max="12805" width="15.33203125" style="92" customWidth="1"/>
    <col min="12806" max="12806" width="19.109375" style="92" customWidth="1"/>
    <col min="12807" max="12807" width="17.6640625" style="92" customWidth="1"/>
    <col min="12808" max="12861" width="10.6640625" style="92" customWidth="1"/>
    <col min="12862" max="13030" width="11.5546875" style="92"/>
    <col min="13031" max="13031" width="16.44140625" style="92" customWidth="1"/>
    <col min="13032" max="13038" width="13.5546875" style="92" customWidth="1"/>
    <col min="13039" max="13039" width="16.5546875" style="92" customWidth="1"/>
    <col min="13040" max="13040" width="14.88671875" style="92" customWidth="1"/>
    <col min="13041" max="13047" width="14.5546875" style="92" customWidth="1"/>
    <col min="13048" max="13050" width="13.33203125" style="92" customWidth="1"/>
    <col min="13051" max="13051" width="12.88671875" style="92" customWidth="1"/>
    <col min="13052" max="13055" width="13.33203125" style="92" customWidth="1"/>
    <col min="13056" max="13056" width="14.88671875" style="92" customWidth="1"/>
    <col min="13057" max="13057" width="13.33203125" style="92" customWidth="1"/>
    <col min="13058" max="13061" width="15.33203125" style="92" customWidth="1"/>
    <col min="13062" max="13062" width="19.109375" style="92" customWidth="1"/>
    <col min="13063" max="13063" width="17.6640625" style="92" customWidth="1"/>
    <col min="13064" max="13117" width="10.6640625" style="92" customWidth="1"/>
    <col min="13118" max="13286" width="11.5546875" style="92"/>
    <col min="13287" max="13287" width="16.44140625" style="92" customWidth="1"/>
    <col min="13288" max="13294" width="13.5546875" style="92" customWidth="1"/>
    <col min="13295" max="13295" width="16.5546875" style="92" customWidth="1"/>
    <col min="13296" max="13296" width="14.88671875" style="92" customWidth="1"/>
    <col min="13297" max="13303" width="14.5546875" style="92" customWidth="1"/>
    <col min="13304" max="13306" width="13.33203125" style="92" customWidth="1"/>
    <col min="13307" max="13307" width="12.88671875" style="92" customWidth="1"/>
    <col min="13308" max="13311" width="13.33203125" style="92" customWidth="1"/>
    <col min="13312" max="13312" width="14.88671875" style="92" customWidth="1"/>
    <col min="13313" max="13313" width="13.33203125" style="92" customWidth="1"/>
    <col min="13314" max="13317" width="15.33203125" style="92" customWidth="1"/>
    <col min="13318" max="13318" width="19.109375" style="92" customWidth="1"/>
    <col min="13319" max="13319" width="17.6640625" style="92" customWidth="1"/>
    <col min="13320" max="13373" width="10.6640625" style="92" customWidth="1"/>
    <col min="13374" max="13542" width="11.5546875" style="92"/>
    <col min="13543" max="13543" width="16.44140625" style="92" customWidth="1"/>
    <col min="13544" max="13550" width="13.5546875" style="92" customWidth="1"/>
    <col min="13551" max="13551" width="16.5546875" style="92" customWidth="1"/>
    <col min="13552" max="13552" width="14.88671875" style="92" customWidth="1"/>
    <col min="13553" max="13559" width="14.5546875" style="92" customWidth="1"/>
    <col min="13560" max="13562" width="13.33203125" style="92" customWidth="1"/>
    <col min="13563" max="13563" width="12.88671875" style="92" customWidth="1"/>
    <col min="13564" max="13567" width="13.33203125" style="92" customWidth="1"/>
    <col min="13568" max="13568" width="14.88671875" style="92" customWidth="1"/>
    <col min="13569" max="13569" width="13.33203125" style="92" customWidth="1"/>
    <col min="13570" max="13573" width="15.33203125" style="92" customWidth="1"/>
    <col min="13574" max="13574" width="19.109375" style="92" customWidth="1"/>
    <col min="13575" max="13575" width="17.6640625" style="92" customWidth="1"/>
    <col min="13576" max="13629" width="10.6640625" style="92" customWidth="1"/>
    <col min="13630" max="13798" width="11.5546875" style="92"/>
    <col min="13799" max="13799" width="16.44140625" style="92" customWidth="1"/>
    <col min="13800" max="13806" width="13.5546875" style="92" customWidth="1"/>
    <col min="13807" max="13807" width="16.5546875" style="92" customWidth="1"/>
    <col min="13808" max="13808" width="14.88671875" style="92" customWidth="1"/>
    <col min="13809" max="13815" width="14.5546875" style="92" customWidth="1"/>
    <col min="13816" max="13818" width="13.33203125" style="92" customWidth="1"/>
    <col min="13819" max="13819" width="12.88671875" style="92" customWidth="1"/>
    <col min="13820" max="13823" width="13.33203125" style="92" customWidth="1"/>
    <col min="13824" max="13824" width="14.88671875" style="92" customWidth="1"/>
    <col min="13825" max="13825" width="13.33203125" style="92" customWidth="1"/>
    <col min="13826" max="13829" width="15.33203125" style="92" customWidth="1"/>
    <col min="13830" max="13830" width="19.109375" style="92" customWidth="1"/>
    <col min="13831" max="13831" width="17.6640625" style="92" customWidth="1"/>
    <col min="13832" max="13885" width="10.6640625" style="92" customWidth="1"/>
    <col min="13886" max="14054" width="11.5546875" style="92"/>
    <col min="14055" max="14055" width="16.44140625" style="92" customWidth="1"/>
    <col min="14056" max="14062" width="13.5546875" style="92" customWidth="1"/>
    <col min="14063" max="14063" width="16.5546875" style="92" customWidth="1"/>
    <col min="14064" max="14064" width="14.88671875" style="92" customWidth="1"/>
    <col min="14065" max="14071" width="14.5546875" style="92" customWidth="1"/>
    <col min="14072" max="14074" width="13.33203125" style="92" customWidth="1"/>
    <col min="14075" max="14075" width="12.88671875" style="92" customWidth="1"/>
    <col min="14076" max="14079" width="13.33203125" style="92" customWidth="1"/>
    <col min="14080" max="14080" width="14.88671875" style="92" customWidth="1"/>
    <col min="14081" max="14081" width="13.33203125" style="92" customWidth="1"/>
    <col min="14082" max="14085" width="15.33203125" style="92" customWidth="1"/>
    <col min="14086" max="14086" width="19.109375" style="92" customWidth="1"/>
    <col min="14087" max="14087" width="17.6640625" style="92" customWidth="1"/>
    <col min="14088" max="14141" width="10.6640625" style="92" customWidth="1"/>
    <col min="14142" max="14310" width="11.5546875" style="92"/>
    <col min="14311" max="14311" width="16.44140625" style="92" customWidth="1"/>
    <col min="14312" max="14318" width="13.5546875" style="92" customWidth="1"/>
    <col min="14319" max="14319" width="16.5546875" style="92" customWidth="1"/>
    <col min="14320" max="14320" width="14.88671875" style="92" customWidth="1"/>
    <col min="14321" max="14327" width="14.5546875" style="92" customWidth="1"/>
    <col min="14328" max="14330" width="13.33203125" style="92" customWidth="1"/>
    <col min="14331" max="14331" width="12.88671875" style="92" customWidth="1"/>
    <col min="14332" max="14335" width="13.33203125" style="92" customWidth="1"/>
    <col min="14336" max="14336" width="14.88671875" style="92" customWidth="1"/>
    <col min="14337" max="14337" width="13.33203125" style="92" customWidth="1"/>
    <col min="14338" max="14341" width="15.33203125" style="92" customWidth="1"/>
    <col min="14342" max="14342" width="19.109375" style="92" customWidth="1"/>
    <col min="14343" max="14343" width="17.6640625" style="92" customWidth="1"/>
    <col min="14344" max="14397" width="10.6640625" style="92" customWidth="1"/>
    <col min="14398" max="14566" width="11.5546875" style="92"/>
    <col min="14567" max="14567" width="16.44140625" style="92" customWidth="1"/>
    <col min="14568" max="14574" width="13.5546875" style="92" customWidth="1"/>
    <col min="14575" max="14575" width="16.5546875" style="92" customWidth="1"/>
    <col min="14576" max="14576" width="14.88671875" style="92" customWidth="1"/>
    <col min="14577" max="14583" width="14.5546875" style="92" customWidth="1"/>
    <col min="14584" max="14586" width="13.33203125" style="92" customWidth="1"/>
    <col min="14587" max="14587" width="12.88671875" style="92" customWidth="1"/>
    <col min="14588" max="14591" width="13.33203125" style="92" customWidth="1"/>
    <col min="14592" max="14592" width="14.88671875" style="92" customWidth="1"/>
    <col min="14593" max="14593" width="13.33203125" style="92" customWidth="1"/>
    <col min="14594" max="14597" width="15.33203125" style="92" customWidth="1"/>
    <col min="14598" max="14598" width="19.109375" style="92" customWidth="1"/>
    <col min="14599" max="14599" width="17.6640625" style="92" customWidth="1"/>
    <col min="14600" max="14653" width="10.6640625" style="92" customWidth="1"/>
    <col min="14654" max="14822" width="11.5546875" style="92"/>
    <col min="14823" max="14823" width="16.44140625" style="92" customWidth="1"/>
    <col min="14824" max="14830" width="13.5546875" style="92" customWidth="1"/>
    <col min="14831" max="14831" width="16.5546875" style="92" customWidth="1"/>
    <col min="14832" max="14832" width="14.88671875" style="92" customWidth="1"/>
    <col min="14833" max="14839" width="14.5546875" style="92" customWidth="1"/>
    <col min="14840" max="14842" width="13.33203125" style="92" customWidth="1"/>
    <col min="14843" max="14843" width="12.88671875" style="92" customWidth="1"/>
    <col min="14844" max="14847" width="13.33203125" style="92" customWidth="1"/>
    <col min="14848" max="14848" width="14.88671875" style="92" customWidth="1"/>
    <col min="14849" max="14849" width="13.33203125" style="92" customWidth="1"/>
    <col min="14850" max="14853" width="15.33203125" style="92" customWidth="1"/>
    <col min="14854" max="14854" width="19.109375" style="92" customWidth="1"/>
    <col min="14855" max="14855" width="17.6640625" style="92" customWidth="1"/>
    <col min="14856" max="14909" width="10.6640625" style="92" customWidth="1"/>
    <col min="14910" max="15078" width="11.5546875" style="92"/>
    <col min="15079" max="15079" width="16.44140625" style="92" customWidth="1"/>
    <col min="15080" max="15086" width="13.5546875" style="92" customWidth="1"/>
    <col min="15087" max="15087" width="16.5546875" style="92" customWidth="1"/>
    <col min="15088" max="15088" width="14.88671875" style="92" customWidth="1"/>
    <col min="15089" max="15095" width="14.5546875" style="92" customWidth="1"/>
    <col min="15096" max="15098" width="13.33203125" style="92" customWidth="1"/>
    <col min="15099" max="15099" width="12.88671875" style="92" customWidth="1"/>
    <col min="15100" max="15103" width="13.33203125" style="92" customWidth="1"/>
    <col min="15104" max="15104" width="14.88671875" style="92" customWidth="1"/>
    <col min="15105" max="15105" width="13.33203125" style="92" customWidth="1"/>
    <col min="15106" max="15109" width="15.33203125" style="92" customWidth="1"/>
    <col min="15110" max="15110" width="19.109375" style="92" customWidth="1"/>
    <col min="15111" max="15111" width="17.6640625" style="92" customWidth="1"/>
    <col min="15112" max="15165" width="10.6640625" style="92" customWidth="1"/>
    <col min="15166" max="15334" width="11.5546875" style="92"/>
    <col min="15335" max="15335" width="16.44140625" style="92" customWidth="1"/>
    <col min="15336" max="15342" width="13.5546875" style="92" customWidth="1"/>
    <col min="15343" max="15343" width="16.5546875" style="92" customWidth="1"/>
    <col min="15344" max="15344" width="14.88671875" style="92" customWidth="1"/>
    <col min="15345" max="15351" width="14.5546875" style="92" customWidth="1"/>
    <col min="15352" max="15354" width="13.33203125" style="92" customWidth="1"/>
    <col min="15355" max="15355" width="12.88671875" style="92" customWidth="1"/>
    <col min="15356" max="15359" width="13.33203125" style="92" customWidth="1"/>
    <col min="15360" max="15360" width="14.88671875" style="92" customWidth="1"/>
    <col min="15361" max="15361" width="13.33203125" style="92" customWidth="1"/>
    <col min="15362" max="15365" width="15.33203125" style="92" customWidth="1"/>
    <col min="15366" max="15366" width="19.109375" style="92" customWidth="1"/>
    <col min="15367" max="15367" width="17.6640625" style="92" customWidth="1"/>
    <col min="15368" max="15421" width="10.6640625" style="92" customWidth="1"/>
    <col min="15422" max="15590" width="11.5546875" style="92"/>
    <col min="15591" max="15591" width="16.44140625" style="92" customWidth="1"/>
    <col min="15592" max="15598" width="13.5546875" style="92" customWidth="1"/>
    <col min="15599" max="15599" width="16.5546875" style="92" customWidth="1"/>
    <col min="15600" max="15600" width="14.88671875" style="92" customWidth="1"/>
    <col min="15601" max="15607" width="14.5546875" style="92" customWidth="1"/>
    <col min="15608" max="15610" width="13.33203125" style="92" customWidth="1"/>
    <col min="15611" max="15611" width="12.88671875" style="92" customWidth="1"/>
    <col min="15612" max="15615" width="13.33203125" style="92" customWidth="1"/>
    <col min="15616" max="15616" width="14.88671875" style="92" customWidth="1"/>
    <col min="15617" max="15617" width="13.33203125" style="92" customWidth="1"/>
    <col min="15618" max="15621" width="15.33203125" style="92" customWidth="1"/>
    <col min="15622" max="15622" width="19.109375" style="92" customWidth="1"/>
    <col min="15623" max="15623" width="17.6640625" style="92" customWidth="1"/>
    <col min="15624" max="15677" width="10.6640625" style="92" customWidth="1"/>
    <col min="15678" max="15846" width="11.5546875" style="92"/>
    <col min="15847" max="15847" width="16.44140625" style="92" customWidth="1"/>
    <col min="15848" max="15854" width="13.5546875" style="92" customWidth="1"/>
    <col min="15855" max="15855" width="16.5546875" style="92" customWidth="1"/>
    <col min="15856" max="15856" width="14.88671875" style="92" customWidth="1"/>
    <col min="15857" max="15863" width="14.5546875" style="92" customWidth="1"/>
    <col min="15864" max="15866" width="13.33203125" style="92" customWidth="1"/>
    <col min="15867" max="15867" width="12.88671875" style="92" customWidth="1"/>
    <col min="15868" max="15871" width="13.33203125" style="92" customWidth="1"/>
    <col min="15872" max="15872" width="14.88671875" style="92" customWidth="1"/>
    <col min="15873" max="15873" width="13.33203125" style="92" customWidth="1"/>
    <col min="15874" max="15877" width="15.33203125" style="92" customWidth="1"/>
    <col min="15878" max="15878" width="19.109375" style="92" customWidth="1"/>
    <col min="15879" max="15879" width="17.6640625" style="92" customWidth="1"/>
    <col min="15880" max="15933" width="10.6640625" style="92" customWidth="1"/>
    <col min="15934" max="16102" width="11.5546875" style="92"/>
    <col min="16103" max="16103" width="16.44140625" style="92" customWidth="1"/>
    <col min="16104" max="16110" width="13.5546875" style="92" customWidth="1"/>
    <col min="16111" max="16111" width="16.5546875" style="92" customWidth="1"/>
    <col min="16112" max="16112" width="14.88671875" style="92" customWidth="1"/>
    <col min="16113" max="16119" width="14.5546875" style="92" customWidth="1"/>
    <col min="16120" max="16122" width="13.33203125" style="92" customWidth="1"/>
    <col min="16123" max="16123" width="12.88671875" style="92" customWidth="1"/>
    <col min="16124" max="16127" width="13.33203125" style="92" customWidth="1"/>
    <col min="16128" max="16128" width="14.88671875" style="92" customWidth="1"/>
    <col min="16129" max="16129" width="13.33203125" style="92" customWidth="1"/>
    <col min="16130" max="16133" width="15.33203125" style="92" customWidth="1"/>
    <col min="16134" max="16134" width="19.109375" style="92" customWidth="1"/>
    <col min="16135" max="16135" width="17.6640625" style="92" customWidth="1"/>
    <col min="16136" max="16189" width="10.6640625" style="92" customWidth="1"/>
    <col min="16190" max="16358" width="11.5546875" style="92"/>
    <col min="16359" max="16374" width="11.5546875" style="92" customWidth="1"/>
    <col min="16375" max="16384" width="11.5546875" style="92"/>
  </cols>
  <sheetData>
    <row r="1" spans="1:44" customFormat="1" ht="20.25" customHeight="1" x14ac:dyDescent="0.25">
      <c r="A1" s="510" t="s">
        <v>639</v>
      </c>
      <c r="B1" s="510"/>
      <c r="C1" s="510"/>
      <c r="D1" s="510"/>
      <c r="E1" s="510"/>
      <c r="F1" s="510"/>
      <c r="G1" s="322"/>
    </row>
    <row r="2" spans="1:44" customFormat="1" ht="30.75" customHeight="1" x14ac:dyDescent="0.25">
      <c r="A2" s="510"/>
      <c r="B2" s="510"/>
      <c r="C2" s="510"/>
      <c r="D2" s="510"/>
      <c r="E2" s="510"/>
      <c r="F2" s="510"/>
      <c r="G2" s="322"/>
      <c r="H2" s="154"/>
      <c r="I2" s="92"/>
      <c r="J2" s="92"/>
      <c r="K2" s="92"/>
    </row>
    <row r="3" spans="1:44" customFormat="1" ht="6" customHeight="1" x14ac:dyDescent="0.4">
      <c r="A3" s="468"/>
      <c r="B3" s="102"/>
      <c r="H3" s="154"/>
      <c r="I3" s="92"/>
      <c r="J3" s="92"/>
      <c r="K3" s="92"/>
    </row>
    <row r="4" spans="1:44" s="433" customFormat="1" ht="20.100000000000001" customHeight="1" x14ac:dyDescent="0.45">
      <c r="A4" s="325" t="s">
        <v>623</v>
      </c>
      <c r="B4" s="431"/>
      <c r="C4" s="431"/>
      <c r="D4" s="431"/>
      <c r="E4" s="431"/>
      <c r="F4" s="431"/>
      <c r="G4" s="431"/>
      <c r="H4" s="485"/>
      <c r="I4" s="92"/>
      <c r="J4" s="92"/>
      <c r="K4" s="92"/>
    </row>
    <row r="5" spans="1:44" s="436" customFormat="1" ht="15.6" customHeight="1" x14ac:dyDescent="0.4">
      <c r="A5" s="157" t="s">
        <v>414</v>
      </c>
      <c r="B5" s="390"/>
      <c r="C5" s="390"/>
      <c r="D5" s="390"/>
      <c r="E5" s="390"/>
      <c r="F5" s="390"/>
      <c r="G5" s="390"/>
      <c r="H5" s="485"/>
      <c r="I5" s="92"/>
      <c r="J5" s="92"/>
      <c r="K5" s="92"/>
      <c r="L5" s="435"/>
      <c r="M5" s="435"/>
      <c r="N5" s="435"/>
      <c r="O5" s="435"/>
      <c r="P5" s="435"/>
      <c r="Q5" s="435"/>
      <c r="R5" s="435"/>
      <c r="S5" s="435"/>
      <c r="T5" s="435"/>
    </row>
    <row r="6" spans="1:44" ht="6" customHeight="1" thickBot="1" x14ac:dyDescent="0.3">
      <c r="A6" s="467"/>
      <c r="B6" s="147"/>
      <c r="C6" s="147"/>
      <c r="D6" s="147"/>
      <c r="E6" s="147"/>
      <c r="F6" s="147"/>
      <c r="G6" s="147"/>
      <c r="H6" s="485"/>
      <c r="L6" s="91"/>
      <c r="M6" s="91"/>
      <c r="N6" s="91"/>
      <c r="O6" s="91"/>
      <c r="P6" s="91"/>
      <c r="Q6" s="91"/>
      <c r="R6" s="91"/>
      <c r="S6" s="91"/>
      <c r="T6" s="91"/>
    </row>
    <row r="7" spans="1:44" ht="26.1" customHeight="1" thickBot="1" x14ac:dyDescent="0.3">
      <c r="A7" s="516" t="s">
        <v>41</v>
      </c>
      <c r="B7" s="520" t="s">
        <v>175</v>
      </c>
      <c r="C7" s="518"/>
      <c r="D7" s="518"/>
      <c r="E7" s="518"/>
      <c r="F7" s="518"/>
      <c r="G7" s="518"/>
      <c r="H7" s="485"/>
    </row>
    <row r="8" spans="1:44" ht="33.9" customHeight="1" thickBot="1" x14ac:dyDescent="0.3">
      <c r="A8" s="517"/>
      <c r="B8" s="520" t="s">
        <v>308</v>
      </c>
      <c r="C8" s="521"/>
      <c r="D8" s="520" t="s">
        <v>308</v>
      </c>
      <c r="E8" s="521"/>
      <c r="F8" s="522" t="s">
        <v>547</v>
      </c>
      <c r="G8" s="525" t="s">
        <v>626</v>
      </c>
      <c r="H8" s="485"/>
    </row>
    <row r="9" spans="1:44" ht="33.9" customHeight="1" thickBot="1" x14ac:dyDescent="0.3">
      <c r="A9" s="517"/>
      <c r="B9" s="149" t="s">
        <v>183</v>
      </c>
      <c r="C9" s="149" t="s">
        <v>380</v>
      </c>
      <c r="D9" s="149" t="s">
        <v>183</v>
      </c>
      <c r="E9" s="149" t="s">
        <v>380</v>
      </c>
      <c r="F9" s="523"/>
      <c r="G9" s="523"/>
      <c r="H9" s="154"/>
    </row>
    <row r="10" spans="1:44" ht="19.05" customHeight="1" thickBot="1" x14ac:dyDescent="0.3">
      <c r="A10" s="517"/>
      <c r="B10" s="520" t="s">
        <v>541</v>
      </c>
      <c r="C10" s="521"/>
      <c r="D10" s="520" t="s">
        <v>542</v>
      </c>
      <c r="E10" s="521"/>
      <c r="F10" s="524"/>
      <c r="G10" s="524"/>
      <c r="H10" s="154"/>
    </row>
    <row r="11" spans="1:44" ht="19.95" customHeight="1" x14ac:dyDescent="0.25">
      <c r="A11" s="517"/>
      <c r="B11" s="429" t="s">
        <v>187</v>
      </c>
      <c r="C11" s="429" t="s">
        <v>186</v>
      </c>
      <c r="D11" s="429" t="s">
        <v>187</v>
      </c>
      <c r="E11" s="429" t="s">
        <v>186</v>
      </c>
      <c r="F11" s="429" t="s">
        <v>186</v>
      </c>
      <c r="G11" s="429" t="s">
        <v>186</v>
      </c>
      <c r="H11" s="154"/>
    </row>
    <row r="12" spans="1:44" ht="17.100000000000001" customHeight="1" x14ac:dyDescent="0.25">
      <c r="A12" s="396"/>
      <c r="B12" s="469" t="s">
        <v>281</v>
      </c>
      <c r="C12" s="469" t="s">
        <v>550</v>
      </c>
      <c r="D12" s="469" t="s">
        <v>65</v>
      </c>
      <c r="E12" s="469" t="s">
        <v>551</v>
      </c>
      <c r="F12" s="469" t="s">
        <v>548</v>
      </c>
      <c r="G12" s="469" t="s">
        <v>552</v>
      </c>
      <c r="H12" s="155"/>
    </row>
    <row r="13" spans="1:44" ht="22.95" customHeight="1" x14ac:dyDescent="0.25">
      <c r="A13" s="182" t="s">
        <v>6</v>
      </c>
      <c r="B13" s="456">
        <v>240252.20499999999</v>
      </c>
      <c r="C13" s="456">
        <v>10691223.122499999</v>
      </c>
      <c r="D13" s="456">
        <v>23329.973000000002</v>
      </c>
      <c r="E13" s="456">
        <v>1038183.7985</v>
      </c>
      <c r="F13" s="456">
        <f>C13+E13</f>
        <v>11729406.920999998</v>
      </c>
      <c r="G13" s="456">
        <f>'1.6.1 Tabacos (I)'!F13+'1.6.1 Tabacos (I)'!K13+F13</f>
        <v>19288605.95504</v>
      </c>
      <c r="H13" s="150"/>
      <c r="I13" s="362"/>
      <c r="J13" s="362"/>
      <c r="L13" s="341"/>
      <c r="M13" s="376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1"/>
      <c r="AP13" s="341"/>
      <c r="AQ13" s="341"/>
      <c r="AR13" s="341"/>
    </row>
    <row r="14" spans="1:44" ht="22.95" customHeight="1" x14ac:dyDescent="0.25">
      <c r="A14" s="182" t="s">
        <v>7</v>
      </c>
      <c r="B14" s="456">
        <v>104256.281</v>
      </c>
      <c r="C14" s="456">
        <v>4639404.5044999998</v>
      </c>
      <c r="D14" s="456">
        <v>9386.7469999999994</v>
      </c>
      <c r="E14" s="456">
        <v>417710.24149999995</v>
      </c>
      <c r="F14" s="456">
        <f t="shared" ref="F14:F27" si="0">C14+E14</f>
        <v>5057114.7459999993</v>
      </c>
      <c r="G14" s="456">
        <f>'1.6.1 Tabacos (I)'!F14+'1.6.1 Tabacos (I)'!K14+F14</f>
        <v>7780771.7373599997</v>
      </c>
      <c r="H14" s="150"/>
      <c r="I14" s="362"/>
      <c r="J14" s="362"/>
      <c r="L14" s="341"/>
      <c r="M14" s="376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341"/>
      <c r="AR14" s="341"/>
    </row>
    <row r="15" spans="1:44" ht="22.95" customHeight="1" x14ac:dyDescent="0.25">
      <c r="A15" s="182" t="s">
        <v>8</v>
      </c>
      <c r="B15" s="456">
        <v>219052.99299999999</v>
      </c>
      <c r="C15" s="456">
        <v>9747858.1885000002</v>
      </c>
      <c r="D15" s="456">
        <v>19692.423999999999</v>
      </c>
      <c r="E15" s="456">
        <v>876312.86800000002</v>
      </c>
      <c r="F15" s="456">
        <f t="shared" si="0"/>
        <v>10624171.056500001</v>
      </c>
      <c r="G15" s="456">
        <f>'1.6.1 Tabacos (I)'!F15+'1.6.1 Tabacos (I)'!K15+F15</f>
        <v>16356434.946820002</v>
      </c>
      <c r="H15" s="150"/>
      <c r="I15" s="362"/>
      <c r="J15" s="362"/>
      <c r="L15" s="341"/>
      <c r="M15" s="376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</row>
    <row r="16" spans="1:44" ht="22.95" customHeight="1" x14ac:dyDescent="0.25">
      <c r="A16" s="182" t="s">
        <v>9</v>
      </c>
      <c r="B16" s="456">
        <v>55894.499000000003</v>
      </c>
      <c r="C16" s="456">
        <v>2487305.2055000002</v>
      </c>
      <c r="D16" s="456">
        <v>4849.67</v>
      </c>
      <c r="E16" s="456">
        <v>215810.315</v>
      </c>
      <c r="F16" s="456">
        <f t="shared" si="0"/>
        <v>2703115.5205000001</v>
      </c>
      <c r="G16" s="456">
        <f>'1.6.1 Tabacos (I)'!F16+'1.6.1 Tabacos (I)'!K16+F16</f>
        <v>4187958.2793399999</v>
      </c>
      <c r="H16" s="150"/>
      <c r="I16" s="362"/>
      <c r="J16" s="362"/>
      <c r="L16" s="341"/>
      <c r="M16" s="376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</row>
    <row r="17" spans="1:44" ht="22.95" customHeight="1" x14ac:dyDescent="0.25">
      <c r="A17" s="183" t="s">
        <v>10</v>
      </c>
      <c r="B17" s="456">
        <v>32347.584999999999</v>
      </c>
      <c r="C17" s="456">
        <v>1439467.5325</v>
      </c>
      <c r="D17" s="456">
        <v>2899.9659999999999</v>
      </c>
      <c r="E17" s="456">
        <v>129048.48699999999</v>
      </c>
      <c r="F17" s="456">
        <f t="shared" si="0"/>
        <v>1568516.0194999999</v>
      </c>
      <c r="G17" s="456">
        <f>'1.6.1 Tabacos (I)'!F17+'1.6.1 Tabacos (I)'!K17+F17</f>
        <v>2446403.98166</v>
      </c>
      <c r="H17" s="150"/>
      <c r="I17" s="362"/>
      <c r="J17" s="362"/>
      <c r="L17" s="341"/>
      <c r="M17" s="376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</row>
    <row r="18" spans="1:44" ht="22.95" customHeight="1" x14ac:dyDescent="0.25">
      <c r="A18" s="183" t="s">
        <v>11</v>
      </c>
      <c r="B18" s="456">
        <v>17298.775000000001</v>
      </c>
      <c r="C18" s="456">
        <v>769795.48750000005</v>
      </c>
      <c r="D18" s="456">
        <v>1607.0309999999999</v>
      </c>
      <c r="E18" s="456">
        <v>71512.879499999995</v>
      </c>
      <c r="F18" s="456">
        <f t="shared" si="0"/>
        <v>841308.36700000009</v>
      </c>
      <c r="G18" s="456">
        <f>'1.6.1 Tabacos (I)'!F18+'1.6.1 Tabacos (I)'!K18+F18</f>
        <v>1392262.6777600001</v>
      </c>
      <c r="H18" s="150"/>
      <c r="I18" s="362"/>
      <c r="J18" s="362"/>
      <c r="L18" s="341"/>
      <c r="M18" s="376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</row>
    <row r="19" spans="1:44" ht="22.95" customHeight="1" x14ac:dyDescent="0.25">
      <c r="A19" s="182" t="s">
        <v>12</v>
      </c>
      <c r="B19" s="456">
        <v>36722.633999999998</v>
      </c>
      <c r="C19" s="456">
        <v>1634157.213</v>
      </c>
      <c r="D19" s="456">
        <v>3323.7550000000001</v>
      </c>
      <c r="E19" s="456">
        <v>147907.0975</v>
      </c>
      <c r="F19" s="456">
        <f t="shared" si="0"/>
        <v>1782064.3104999999</v>
      </c>
      <c r="G19" s="456">
        <f>'1.6.1 Tabacos (I)'!F19+'1.6.1 Tabacos (I)'!K19+F19</f>
        <v>2783175.3837599996</v>
      </c>
      <c r="H19" s="150"/>
      <c r="I19" s="362"/>
      <c r="J19" s="362"/>
      <c r="L19" s="341"/>
      <c r="M19" s="376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</row>
    <row r="20" spans="1:44" ht="22.95" customHeight="1" x14ac:dyDescent="0.25">
      <c r="A20" s="162" t="s">
        <v>13</v>
      </c>
      <c r="B20" s="456">
        <v>171850.98199999999</v>
      </c>
      <c r="C20" s="456">
        <v>7647368.6989999991</v>
      </c>
      <c r="D20" s="456">
        <v>14883.896000000001</v>
      </c>
      <c r="E20" s="456">
        <v>662333.37199999997</v>
      </c>
      <c r="F20" s="456">
        <f t="shared" si="0"/>
        <v>8309702.0709999986</v>
      </c>
      <c r="G20" s="456">
        <f>'1.6.1 Tabacos (I)'!F20+'1.6.1 Tabacos (I)'!K20+F20</f>
        <v>12742500.76804</v>
      </c>
      <c r="H20" s="150"/>
      <c r="I20" s="362"/>
      <c r="J20" s="362"/>
      <c r="L20" s="341"/>
      <c r="M20" s="376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</row>
    <row r="21" spans="1:44" ht="22.95" customHeight="1" x14ac:dyDescent="0.25">
      <c r="A21" s="184" t="s">
        <v>14</v>
      </c>
      <c r="B21" s="456">
        <v>62234.533000000003</v>
      </c>
      <c r="C21" s="456">
        <v>2769436.7185</v>
      </c>
      <c r="D21" s="456">
        <v>5695.0730000000003</v>
      </c>
      <c r="E21" s="456">
        <v>253430.74850000002</v>
      </c>
      <c r="F21" s="456">
        <f t="shared" si="0"/>
        <v>3022867.4670000002</v>
      </c>
      <c r="G21" s="456">
        <f>'1.6.1 Tabacos (I)'!F21+'1.6.1 Tabacos (I)'!K21+F21</f>
        <v>4682704.8228799999</v>
      </c>
      <c r="H21" s="150"/>
      <c r="I21" s="362"/>
      <c r="J21" s="362"/>
      <c r="L21" s="341"/>
      <c r="M21" s="376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</row>
    <row r="22" spans="1:44" ht="22.95" customHeight="1" x14ac:dyDescent="0.25">
      <c r="A22" s="182" t="s">
        <v>15</v>
      </c>
      <c r="B22" s="456">
        <v>70748.240000000005</v>
      </c>
      <c r="C22" s="456">
        <v>3148296.68</v>
      </c>
      <c r="D22" s="456">
        <v>6213.6859999999997</v>
      </c>
      <c r="E22" s="456">
        <v>276509.027</v>
      </c>
      <c r="F22" s="456">
        <f t="shared" si="0"/>
        <v>3424805.7070000004</v>
      </c>
      <c r="G22" s="456">
        <f>'1.6.1 Tabacos (I)'!F22+'1.6.1 Tabacos (I)'!K22+F22</f>
        <v>5249800.1309000002</v>
      </c>
      <c r="H22" s="150"/>
      <c r="I22" s="362"/>
      <c r="J22" s="362"/>
      <c r="L22" s="341"/>
      <c r="M22" s="376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</row>
    <row r="23" spans="1:44" ht="22.95" customHeight="1" x14ac:dyDescent="0.25">
      <c r="A23" s="182" t="s">
        <v>16</v>
      </c>
      <c r="B23" s="456"/>
      <c r="C23" s="456"/>
      <c r="D23" s="456"/>
      <c r="E23" s="456"/>
      <c r="F23" s="456"/>
      <c r="G23" s="456"/>
      <c r="H23" s="150"/>
      <c r="I23" s="362"/>
      <c r="J23" s="362"/>
      <c r="L23" s="341"/>
      <c r="M23" s="376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341"/>
      <c r="AP23" s="341"/>
      <c r="AQ23" s="341"/>
      <c r="AR23" s="341"/>
    </row>
    <row r="24" spans="1:44" ht="22.95" customHeight="1" x14ac:dyDescent="0.25">
      <c r="A24" s="182" t="s">
        <v>17</v>
      </c>
      <c r="B24" s="456">
        <v>47007.464999999997</v>
      </c>
      <c r="C24" s="456">
        <v>2091832.1924999999</v>
      </c>
      <c r="D24" s="456">
        <v>4057.5790000000002</v>
      </c>
      <c r="E24" s="456">
        <v>180562.26550000001</v>
      </c>
      <c r="F24" s="456">
        <f t="shared" si="0"/>
        <v>2272394.4580000001</v>
      </c>
      <c r="G24" s="456">
        <f>'1.6.1 Tabacos (I)'!F24+'1.6.1 Tabacos (I)'!K24+F24</f>
        <v>3436436.72744</v>
      </c>
      <c r="H24" s="150"/>
      <c r="I24" s="362"/>
      <c r="J24" s="362"/>
      <c r="L24" s="341"/>
      <c r="M24" s="376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</row>
    <row r="25" spans="1:44" ht="22.95" customHeight="1" x14ac:dyDescent="0.25">
      <c r="A25" s="183" t="s">
        <v>18</v>
      </c>
      <c r="B25" s="456">
        <v>37311.584000000003</v>
      </c>
      <c r="C25" s="456">
        <v>1660365.4880000001</v>
      </c>
      <c r="D25" s="456">
        <v>2709.5709999999999</v>
      </c>
      <c r="E25" s="456">
        <v>120575.90949999999</v>
      </c>
      <c r="F25" s="456">
        <f t="shared" si="0"/>
        <v>1780941.3975000002</v>
      </c>
      <c r="G25" s="456">
        <f>'1.6.1 Tabacos (I)'!F25+'1.6.1 Tabacos (I)'!K25+F25</f>
        <v>3017221.6737000002</v>
      </c>
      <c r="H25" s="150"/>
      <c r="I25" s="362"/>
      <c r="J25" s="362"/>
      <c r="L25" s="341"/>
      <c r="M25" s="376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1"/>
      <c r="AN25" s="341"/>
      <c r="AO25" s="341"/>
      <c r="AP25" s="341"/>
      <c r="AQ25" s="341"/>
      <c r="AR25" s="341"/>
    </row>
    <row r="26" spans="1:44" ht="22.95" customHeight="1" x14ac:dyDescent="0.25">
      <c r="A26" s="182" t="s">
        <v>19</v>
      </c>
      <c r="B26" s="456">
        <v>122530.508</v>
      </c>
      <c r="C26" s="456">
        <v>5452607.6059999997</v>
      </c>
      <c r="D26" s="456">
        <v>11651.619000000001</v>
      </c>
      <c r="E26" s="456">
        <v>518497.04550000001</v>
      </c>
      <c r="F26" s="456">
        <f t="shared" si="0"/>
        <v>5971104.6514999997</v>
      </c>
      <c r="G26" s="456">
        <f>'1.6.1 Tabacos (I)'!F26+'1.6.1 Tabacos (I)'!K26+F26</f>
        <v>9917031.4479799997</v>
      </c>
      <c r="H26" s="150"/>
      <c r="I26" s="362"/>
      <c r="J26" s="362"/>
      <c r="L26" s="341"/>
      <c r="M26" s="376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</row>
    <row r="27" spans="1:44" ht="22.95" customHeight="1" x14ac:dyDescent="0.25">
      <c r="A27" s="378" t="s">
        <v>20</v>
      </c>
      <c r="B27" s="459">
        <v>113036.572</v>
      </c>
      <c r="C27" s="459">
        <v>5030127.4539999999</v>
      </c>
      <c r="D27" s="459">
        <v>10349.507</v>
      </c>
      <c r="E27" s="459">
        <v>460553.06150000001</v>
      </c>
      <c r="F27" s="459">
        <f t="shared" si="0"/>
        <v>5490680.5154999997</v>
      </c>
      <c r="G27" s="459">
        <f>'1.6.1 Tabacos (I)'!F27+'1.6.1 Tabacos (I)'!K27+F27</f>
        <v>8795543.7538799997</v>
      </c>
      <c r="H27" s="150"/>
      <c r="L27" s="341"/>
      <c r="M27" s="376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</row>
    <row r="28" spans="1:44" ht="22.95" customHeight="1" x14ac:dyDescent="0.25">
      <c r="A28" s="409" t="s">
        <v>69</v>
      </c>
      <c r="B28" s="460">
        <f t="shared" ref="B28:G28" si="1">SUM(B13:B27)</f>
        <v>1330544.8559999997</v>
      </c>
      <c r="C28" s="460">
        <f t="shared" si="1"/>
        <v>59209246.091999993</v>
      </c>
      <c r="D28" s="460">
        <f t="shared" si="1"/>
        <v>120650.497</v>
      </c>
      <c r="E28" s="460">
        <f t="shared" si="1"/>
        <v>5368947.1164999995</v>
      </c>
      <c r="F28" s="460">
        <f t="shared" si="1"/>
        <v>64578193.208499998</v>
      </c>
      <c r="G28" s="460">
        <f t="shared" si="1"/>
        <v>102076852.28655998</v>
      </c>
      <c r="H28" s="151"/>
      <c r="L28" s="341"/>
      <c r="M28" s="376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</row>
    <row r="29" spans="1:44" ht="13.2" customHeight="1" x14ac:dyDescent="0.25">
      <c r="A29" s="377"/>
      <c r="M29" s="377"/>
    </row>
    <row r="30" spans="1:44" ht="99.6" customHeight="1" x14ac:dyDescent="0.25">
      <c r="M30" s="377"/>
    </row>
  </sheetData>
  <sheetProtection algorithmName="SHA-512" hashValue="TmQ7h9MOYWZZaRq2T/0sklymjTBDt5Af5ipP1Ol4EsIrVQEKTtvbcqZqBal1R4cHxYOFZBomeLyW5j9icbdtOg==" saltValue="t7rSfIVICBqq5A2Kmts2bQ==" spinCount="100000" sheet="1" objects="1" scenarios="1"/>
  <mergeCells count="9">
    <mergeCell ref="A1:F2"/>
    <mergeCell ref="A7:A11"/>
    <mergeCell ref="B7:G7"/>
    <mergeCell ref="B8:C8"/>
    <mergeCell ref="D8:E8"/>
    <mergeCell ref="F8:F10"/>
    <mergeCell ref="G8:G10"/>
    <mergeCell ref="B10:C10"/>
    <mergeCell ref="D10:E10"/>
  </mergeCells>
  <printOptions horizontalCentered="1" verticalCentered="1"/>
  <pageMargins left="0" right="0" top="0.39370078740157483" bottom="0.51181102362204722" header="0" footer="0"/>
  <pageSetup paperSize="9" scale="74" orientation="landscape" r:id="rId1"/>
  <ignoredErrors>
    <ignoredError sqref="B12 D1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96</Value>
      <Value>117</Value>
      <Value>123</Value>
    </MinhacCategoriasPorOrganigrama>
    <MinhacFechaInfo xmlns="25d85ab0-3809-4eca-a8fb-a26131ff49e9">2018-07-29T22:00:00+00:00</MinhacFechaInfo>
    <MinhacFecha_x005f_x0020_Caducidad xmlns="25d85ab0-3809-4eca-a8fb-a26131ff49e9" xsi:nil="true"/>
    <MinhacCategoriasGeneral xmlns="25d85ab0-3809-4eca-a8fb-a26131ff49e9">
      <Value>179</Value>
      <Value>206</Value>
      <Value>209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CBBB7-F00F-4D3D-A1E2-98146C72E139}"/>
</file>

<file path=customXml/itemProps2.xml><?xml version="1.0" encoding="utf-8"?>
<ds:datastoreItem xmlns:ds="http://schemas.openxmlformats.org/officeDocument/2006/customXml" ds:itemID="{26DBED8F-FB0B-4EDA-AAD3-D79C869DC998}"/>
</file>

<file path=customXml/itemProps3.xml><?xml version="1.0" encoding="utf-8"?>
<ds:datastoreItem xmlns:ds="http://schemas.openxmlformats.org/officeDocument/2006/customXml" ds:itemID="{3EFA6216-FCCF-46AF-820D-CC5F3F312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45</vt:i4>
      </vt:variant>
      <vt:variant>
        <vt:lpstr>Rangos con nombre</vt:lpstr>
      </vt:variant>
      <vt:variant>
        <vt:i4>54</vt:i4>
      </vt:variant>
    </vt:vector>
  </HeadingPairs>
  <TitlesOfParts>
    <vt:vector size="99" baseType="lpstr">
      <vt:lpstr>Índice</vt:lpstr>
      <vt:lpstr>1.1.1. IRPF</vt:lpstr>
      <vt:lpstr>1.1.2. IRPF</vt:lpstr>
      <vt:lpstr>1.2. IVA</vt:lpstr>
      <vt:lpstr>1.3. Alcohol y Beb.</vt:lpstr>
      <vt:lpstr>1.4. P. Interm.</vt:lpstr>
      <vt:lpstr>1.5. Cerveza</vt:lpstr>
      <vt:lpstr>1.6.1 Tabacos (I)</vt:lpstr>
      <vt:lpstr>1.6.1 Tabacos (II)</vt:lpstr>
      <vt:lpstr>1.6.1 Tabacos (III)</vt:lpstr>
      <vt:lpstr>1.6.1 Tabacos (IV)</vt:lpstr>
      <vt:lpstr>1.6.1 Tabacos (V) </vt:lpstr>
      <vt:lpstr>1.6.1 Tabacos (VI)</vt:lpstr>
      <vt:lpstr>1.6.1 Tabacos (VII)</vt:lpstr>
      <vt:lpstr>1.6.2 Tabacos</vt:lpstr>
      <vt:lpstr>1.7.1 Hidrocarburos (I) </vt:lpstr>
      <vt:lpstr>1.7.1 Hidrocarburos (II)</vt:lpstr>
      <vt:lpstr>1.7.2 Hidrocarburos</vt:lpstr>
      <vt:lpstr>1.8.1 Electricidad</vt:lpstr>
      <vt:lpstr>1.8.2. Electricidad</vt:lpstr>
      <vt:lpstr>1.9.1. Pobl. ajustada</vt:lpstr>
      <vt:lpstr>1.9.2. ITE Definitivo</vt:lpstr>
      <vt:lpstr>1.9.2.2 Variación ITE</vt:lpstr>
      <vt:lpstr>1.9.3.1.TFG</vt:lpstr>
      <vt:lpstr>1.9.3.2 TFG</vt:lpstr>
      <vt:lpstr>1.9.3.3 TFG</vt:lpstr>
      <vt:lpstr>1.9.3.4 TFG</vt:lpstr>
      <vt:lpstr>1.9.4 Liq TFG </vt:lpstr>
      <vt:lpstr>1.10. Fondo de Suficiencia</vt:lpstr>
      <vt:lpstr>2.1.1 Fondo Cooperación</vt:lpstr>
      <vt:lpstr>2.1.2.1 PIB media</vt:lpstr>
      <vt:lpstr>2.1.2.2  Densidad pob media</vt:lpstr>
      <vt:lpstr>2.1.2.3 CCAA beneficiarias</vt:lpstr>
      <vt:lpstr>2.1.3 Reparto 1º F.Coop</vt:lpstr>
      <vt:lpstr>2.1.3.2 Reparto 2º F.Coop</vt:lpstr>
      <vt:lpstr>2.1.3.3 Reparto F.Cooperación</vt:lpstr>
      <vt:lpstr>2.2.1 Recursos financieros</vt:lpstr>
      <vt:lpstr>2.2.2 Cap Fiscal</vt:lpstr>
      <vt:lpstr>2.2.3 Finan homogénea</vt:lpstr>
      <vt:lpstr>2.2.4.1 Reparto 1º F.Compet</vt:lpstr>
      <vt:lpstr>2.2.4.2 Reparto 2º F.Compet</vt:lpstr>
      <vt:lpstr>2.2.4.3 Aplicación F.Competit</vt:lpstr>
      <vt:lpstr>2.2.4.4.Part.F.Compet.</vt:lpstr>
      <vt:lpstr>2.3 Disp. Adicional</vt:lpstr>
      <vt:lpstr>3. Liquidación definitiva</vt:lpstr>
      <vt:lpstr>'1.1.1. IRPF'!Área_de_impresión</vt:lpstr>
      <vt:lpstr>'1.1.2. IRPF'!Área_de_impresión</vt:lpstr>
      <vt:lpstr>'1.10. Fondo de Suficiencia'!Área_de_impresión</vt:lpstr>
      <vt:lpstr>'1.2. IVA'!Área_de_impresión</vt:lpstr>
      <vt:lpstr>'1.3. Alcohol y Beb.'!Área_de_impresión</vt:lpstr>
      <vt:lpstr>'1.4. P. Interm.'!Área_de_impresión</vt:lpstr>
      <vt:lpstr>'1.5. Cerveza'!Área_de_impresión</vt:lpstr>
      <vt:lpstr>'1.6.1 Tabacos (I)'!Área_de_impresión</vt:lpstr>
      <vt:lpstr>'1.6.1 Tabacos (II)'!Área_de_impresión</vt:lpstr>
      <vt:lpstr>'1.6.1 Tabacos (III)'!Área_de_impresión</vt:lpstr>
      <vt:lpstr>'1.6.1 Tabacos (IV)'!Área_de_impresión</vt:lpstr>
      <vt:lpstr>'1.6.1 Tabacos (V) '!Área_de_impresión</vt:lpstr>
      <vt:lpstr>'1.6.1 Tabacos (VI)'!Área_de_impresión</vt:lpstr>
      <vt:lpstr>'1.6.1 Tabacos (VII)'!Área_de_impresión</vt:lpstr>
      <vt:lpstr>'1.6.2 Tabacos'!Área_de_impresión</vt:lpstr>
      <vt:lpstr>'1.7.1 Hidrocarburos (I) '!Área_de_impresión</vt:lpstr>
      <vt:lpstr>'1.7.1 Hidrocarburos (II)'!Área_de_impresión</vt:lpstr>
      <vt:lpstr>'1.7.2 Hidrocarburos'!Área_de_impresión</vt:lpstr>
      <vt:lpstr>'1.8.1 Electricidad'!Área_de_impresión</vt:lpstr>
      <vt:lpstr>'1.8.2. Electricidad'!Área_de_impresión</vt:lpstr>
      <vt:lpstr>'1.9.1. Pobl. ajustada'!Área_de_impresión</vt:lpstr>
      <vt:lpstr>'1.9.2. ITE Definitivo'!Área_de_impresión</vt:lpstr>
      <vt:lpstr>'1.9.2.2 Variación ITE'!Área_de_impresión</vt:lpstr>
      <vt:lpstr>'1.9.3.1.TFG'!Área_de_impresión</vt:lpstr>
      <vt:lpstr>'1.9.3.2 TFG'!Área_de_impresión</vt:lpstr>
      <vt:lpstr>'1.9.3.3 TFG'!Área_de_impresión</vt:lpstr>
      <vt:lpstr>'1.9.3.4 TFG'!Área_de_impresión</vt:lpstr>
      <vt:lpstr>'1.9.4 Liq TFG '!Área_de_impresión</vt:lpstr>
      <vt:lpstr>'2.1.1 Fondo Cooperación'!Área_de_impresión</vt:lpstr>
      <vt:lpstr>'2.1.2.1 PIB media'!Área_de_impresión</vt:lpstr>
      <vt:lpstr>'2.1.2.2  Densidad pob media'!Área_de_impresión</vt:lpstr>
      <vt:lpstr>'2.1.2.3 CCAA beneficiarias'!Área_de_impresión</vt:lpstr>
      <vt:lpstr>'2.1.3 Reparto 1º F.Coop'!Área_de_impresión</vt:lpstr>
      <vt:lpstr>'2.1.3.2 Reparto 2º F.Coop'!Área_de_impresión</vt:lpstr>
      <vt:lpstr>'2.1.3.3 Reparto F.Cooperación'!Área_de_impresión</vt:lpstr>
      <vt:lpstr>'2.2.1 Recursos financieros'!Área_de_impresión</vt:lpstr>
      <vt:lpstr>'2.2.2 Cap Fiscal'!Área_de_impresión</vt:lpstr>
      <vt:lpstr>'2.2.3 Finan homogénea'!Área_de_impresión</vt:lpstr>
      <vt:lpstr>'2.2.4.1 Reparto 1º F.Compet'!Área_de_impresión</vt:lpstr>
      <vt:lpstr>'2.2.4.2 Reparto 2º F.Compet'!Área_de_impresión</vt:lpstr>
      <vt:lpstr>'2.2.4.3 Aplicación F.Competit'!Área_de_impresión</vt:lpstr>
      <vt:lpstr>'2.2.4.4.Part.F.Compet.'!Área_de_impresión</vt:lpstr>
      <vt:lpstr>'2.3 Disp. Adicional'!Área_de_impresión</vt:lpstr>
      <vt:lpstr>'3. Liquidación definitiva'!Área_de_impresión</vt:lpstr>
      <vt:lpstr>Índice!Área_de_impresión</vt:lpstr>
      <vt:lpstr>'1.6.1 Tabacos (I)'!Títulos_a_imprimir</vt:lpstr>
      <vt:lpstr>'1.6.1 Tabacos (II)'!Títulos_a_imprimir</vt:lpstr>
      <vt:lpstr>'1.6.1 Tabacos (III)'!Títulos_a_imprimir</vt:lpstr>
      <vt:lpstr>'1.6.1 Tabacos (IV)'!Títulos_a_imprimir</vt:lpstr>
      <vt:lpstr>'1.6.1 Tabacos (V) '!Títulos_a_imprimir</vt:lpstr>
      <vt:lpstr>'1.6.1 Tabacos (VI)'!Títulos_a_imprimir</vt:lpstr>
      <vt:lpstr>'1.6.1 Tabacos (VII)'!Títulos_a_imprimir</vt:lpstr>
      <vt:lpstr>'1.7.1 Hidrocarburos (I) '!Títulos_a_imprimir</vt:lpstr>
      <vt:lpstr>'1.7.1 Hidrocarburos (II)'!Títulos_a_imprimir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Cuadros_Liquidación_2016</dc:title>
  <dc:creator>PC-1</dc:creator>
  <cp:lastModifiedBy>PC 638</cp:lastModifiedBy>
  <cp:lastPrinted>2018-07-06T08:24:26Z</cp:lastPrinted>
  <dcterms:created xsi:type="dcterms:W3CDTF">2015-07-10T09:42:52Z</dcterms:created>
  <dcterms:modified xsi:type="dcterms:W3CDTF">2018-07-20T08:14:27Z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</Properties>
</file>