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2E99C4D2-C5F1-407C-A68D-9C1759EA0C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visión liquidación 2023" sheetId="6" r:id="rId1"/>
  </sheets>
  <definedNames>
    <definedName name="Print_Area" localSheetId="0">'Previsión liquidación 2023'!$A$1:$N$26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6" l="1"/>
  <c r="E23" i="6"/>
  <c r="F23" i="6"/>
  <c r="G23" i="6"/>
  <c r="H23" i="6"/>
  <c r="I23" i="6"/>
  <c r="J22" i="6" l="1"/>
  <c r="C23" i="6" l="1"/>
  <c r="K23" i="6"/>
  <c r="J21" i="6"/>
  <c r="B23" i="6"/>
  <c r="J23" i="6" l="1"/>
  <c r="M20" i="6" l="1"/>
  <c r="M23" i="6" l="1"/>
  <c r="M24" i="6" s="1"/>
  <c r="C20" i="6" l="1"/>
  <c r="C24" i="6" s="1"/>
  <c r="G20" i="6"/>
  <c r="G24" i="6" s="1"/>
  <c r="I20" i="6" l="1"/>
  <c r="I24" i="6" s="1"/>
  <c r="H20" i="6" l="1"/>
  <c r="H24" i="6" s="1"/>
  <c r="F20" i="6" l="1"/>
  <c r="F24" i="6" s="1"/>
  <c r="E20" i="6"/>
  <c r="E24" i="6" s="1"/>
  <c r="D20" i="6" l="1"/>
  <c r="D24" i="6" s="1"/>
  <c r="J16" i="6" l="1"/>
  <c r="J7" i="6"/>
  <c r="J19" i="6"/>
  <c r="J13" i="6"/>
  <c r="J18" i="6"/>
  <c r="J17" i="6" l="1"/>
  <c r="J9" i="6"/>
  <c r="J10" i="6"/>
  <c r="J8" i="6"/>
  <c r="J11" i="6"/>
  <c r="J6" i="6"/>
  <c r="J15" i="6"/>
  <c r="J12" i="6"/>
  <c r="J14" i="6"/>
  <c r="J5" i="6" l="1"/>
  <c r="B20" i="6"/>
  <c r="B24" i="6" s="1"/>
  <c r="J20" i="6" l="1"/>
  <c r="J24" i="6" l="1"/>
  <c r="K20" i="6" l="1"/>
  <c r="K24" i="6" s="1"/>
  <c r="N22" i="6" l="1"/>
  <c r="L23" i="6" l="1"/>
  <c r="N21" i="6"/>
  <c r="N23" i="6" s="1"/>
  <c r="N7" i="6" l="1"/>
  <c r="N17" i="6" l="1"/>
  <c r="N16" i="6"/>
  <c r="N13" i="6"/>
  <c r="N11" i="6"/>
  <c r="N15" i="6"/>
  <c r="N8" i="6"/>
  <c r="N10" i="6"/>
  <c r="N6" i="6"/>
  <c r="N19" i="6"/>
  <c r="N12" i="6"/>
  <c r="N9" i="6"/>
  <c r="N14" i="6" l="1"/>
  <c r="N18" i="6"/>
  <c r="L20" i="6" l="1"/>
  <c r="L24" i="6" s="1"/>
  <c r="N5" i="6"/>
  <c r="N20" i="6" s="1"/>
  <c r="N24" i="6" s="1"/>
</calcChain>
</file>

<file path=xl/sharedStrings.xml><?xml version="1.0" encoding="utf-8"?>
<sst xmlns="http://schemas.openxmlformats.org/spreadsheetml/2006/main" count="38" uniqueCount="38">
  <si>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</si>
  <si>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</si>
  <si>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</si>
  <si>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</si>
  <si>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</si>
  <si>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</si>
  <si>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</si>
  <si>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Aragón</t>
  </si>
  <si>
    <t xml:space="preserve">Castilla-La Mancha </t>
  </si>
  <si>
    <t>Canarias</t>
  </si>
  <si>
    <t>Extremadura</t>
  </si>
  <si>
    <t>Illes Balears</t>
  </si>
  <si>
    <t>Castilla y León</t>
  </si>
  <si>
    <t>Total CC.AA.</t>
  </si>
  <si>
    <t>Melilla</t>
  </si>
  <si>
    <t>Ceuta</t>
  </si>
  <si>
    <t>Total Ciudades</t>
  </si>
  <si>
    <t xml:space="preserve">                PREVISIÓN DE LA LIQUIDACIÓN DE LOS RECURSOS DEL SISTEMA DE FINANCIACIÓN </t>
  </si>
  <si>
    <t>(Millones de euros)</t>
  </si>
  <si>
    <t>C. Valenciana</t>
  </si>
  <si>
    <t>Comunidad de Madrid</t>
  </si>
  <si>
    <r>
      <t>Fuentes</t>
    </r>
    <r>
      <rPr>
        <b/>
        <sz val="8"/>
        <rFont val="Arial"/>
        <family val="2"/>
      </rPr>
      <t>:</t>
    </r>
    <r>
      <rPr>
        <sz val="8"/>
        <rFont val="Arial"/>
        <family val="2"/>
      </rPr>
      <t xml:space="preserve"> AEAT, IGAE, INE, Comisionado para el Mercado de Tabacos, Dirección General de Política Energética y Minas, Dirección General del Instituto Geográfico Nacional y Ministerio de Sanidad.</t>
    </r>
  </si>
  <si>
    <r>
      <t xml:space="preserve">Tarifa autonómica del IRPF
</t>
    </r>
    <r>
      <rPr>
        <sz val="8"/>
        <rFont val="Arial"/>
        <family val="2"/>
      </rPr>
      <t>(1)</t>
    </r>
  </si>
  <si>
    <r>
      <t xml:space="preserve">Impuesto sobre el Valor Añadido
</t>
    </r>
    <r>
      <rPr>
        <sz val="8"/>
        <rFont val="Arial"/>
        <family val="2"/>
      </rPr>
      <t>(2)</t>
    </r>
  </si>
  <si>
    <r>
      <t xml:space="preserve">Sobre Alcohol y Bebidas Derivadas
</t>
    </r>
    <r>
      <rPr>
        <sz val="8"/>
        <rFont val="Arial"/>
        <family val="2"/>
      </rPr>
      <t>(3)</t>
    </r>
  </si>
  <si>
    <r>
      <t xml:space="preserve">Sobre Productos Intermedios
</t>
    </r>
    <r>
      <rPr>
        <sz val="8"/>
        <rFont val="Arial"/>
        <family val="2"/>
      </rPr>
      <t>(4)</t>
    </r>
  </si>
  <si>
    <r>
      <t xml:space="preserve">Sobre la Cerveza
</t>
    </r>
    <r>
      <rPr>
        <sz val="8"/>
        <rFont val="Arial"/>
        <family val="2"/>
      </rPr>
      <t>(5)</t>
    </r>
  </si>
  <si>
    <r>
      <t xml:space="preserve">Sobre las Labores del Tabaco
</t>
    </r>
    <r>
      <rPr>
        <sz val="8"/>
        <rFont val="Arial"/>
        <family val="2"/>
      </rPr>
      <t>(6)</t>
    </r>
  </si>
  <si>
    <r>
      <t xml:space="preserve">Sobre Hidrocarburos
</t>
    </r>
    <r>
      <rPr>
        <sz val="8"/>
        <rFont val="Arial"/>
        <family val="2"/>
      </rPr>
      <t>(7)</t>
    </r>
  </si>
  <si>
    <r>
      <t xml:space="preserve">Sobre la Electricidad
</t>
    </r>
    <r>
      <rPr>
        <sz val="8"/>
        <rFont val="Arial"/>
        <family val="2"/>
      </rPr>
      <t>(8)</t>
    </r>
  </si>
  <si>
    <r>
      <t xml:space="preserve">Total Impuestos cedidos
</t>
    </r>
    <r>
      <rPr>
        <sz val="8"/>
        <rFont val="Arial"/>
        <family val="2"/>
      </rPr>
      <t>(9)=(1)+…+(8)</t>
    </r>
  </si>
  <si>
    <r>
      <t xml:space="preserve">Transferencia Fondo de Garantía
</t>
    </r>
    <r>
      <rPr>
        <sz val="8"/>
        <rFont val="Arial"/>
        <family val="2"/>
      </rPr>
      <t>(10)</t>
    </r>
  </si>
  <si>
    <r>
      <t xml:space="preserve">Fondo de Suficiencia Global
</t>
    </r>
    <r>
      <rPr>
        <sz val="8"/>
        <rFont val="Arial"/>
        <family val="2"/>
      </rPr>
      <t>(11)</t>
    </r>
  </si>
  <si>
    <r>
      <t xml:space="preserve">Fondos de Convergencia Autonómica
</t>
    </r>
    <r>
      <rPr>
        <sz val="8"/>
        <rFont val="Arial"/>
        <family val="2"/>
      </rPr>
      <t>(12)</t>
    </r>
  </si>
  <si>
    <t>Comunidad Autónoma/Ciudad</t>
  </si>
  <si>
    <t>Total</t>
  </si>
  <si>
    <t>Año 2023</t>
  </si>
  <si>
    <r>
      <t xml:space="preserve">Total previsión liquidación 2023
</t>
    </r>
    <r>
      <rPr>
        <sz val="8"/>
        <rFont val="Arial"/>
        <family val="2"/>
      </rPr>
      <t>(13)=(9)+…+(12)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</si>
</sst>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"/>
    <numFmt numFmtId="165" formatCode="#,##0.00\ \ "/>
    <numFmt numFmtId="166" formatCode="#,##0.00\ \ ;\-#,##0.00\ \ ;"/>
    <numFmt numFmtId="167" formatCode="#,##0.00\ ;0.00\ ;#,##0.00\ \ ;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78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1B7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34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1" fillId="0" borderId="0" xfId="0" applyFont="1"/>
    <xf numFmtId="4" fontId="7" fillId="0" borderId="0" xfId="0" applyNumberFormat="1" applyFont="1" applyAlignment="1">
      <alignment horizontal="right" vertical="center"/>
    </xf>
    <xf numFmtId="4" fontId="3" fillId="0" borderId="0" xfId="0" applyNumberFormat="1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0" fontId="9" fillId="2" borderId="0" xfId="0" quotePrefix="1" applyFont="1" applyFill="1" applyAlignment="1">
      <alignment horizontal="left"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12" fillId="0" borderId="0" xfId="0" quotePrefix="1" applyFont="1" applyAlignment="1">
      <alignment horizontal="left" vertical="center"/>
    </xf>
    <xf numFmtId="164" fontId="6" fillId="0" borderId="0" xfId="1" applyNumberFormat="1" applyFont="1" applyAlignment="1">
      <alignment horizontal="left" vertical="center"/>
    </xf>
    <xf numFmtId="164" fontId="6" fillId="0" borderId="0" xfId="1" applyNumberFormat="1" applyFont="1" applyAlignment="1">
      <alignment horizontal="left"/>
    </xf>
    <xf numFmtId="0" fontId="11" fillId="3" borderId="2" xfId="0" applyFont="1" applyFill="1" applyBorder="1" applyAlignment="1">
      <alignment horizontal="center" vertical="center" wrapText="1"/>
    </xf>
    <xf numFmtId="166" fontId="11" fillId="5" borderId="6" xfId="0" applyNumberFormat="1" applyFont="1" applyFill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11" fillId="3" borderId="2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vertical="center" wrapText="1"/>
    </xf>
    <xf numFmtId="0" fontId="8" fillId="0" borderId="8" xfId="2" applyFont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167" fontId="11" fillId="5" borderId="5" xfId="3" applyNumberFormat="1" applyFont="1" applyFill="1" applyBorder="1" applyAlignment="1">
      <alignment horizontal="right" vertical="center"/>
    </xf>
    <xf numFmtId="165" fontId="8" fillId="6" borderId="4" xfId="0" applyNumberFormat="1" applyFont="1" applyFill="1" applyBorder="1" applyAlignment="1">
      <alignment vertical="center"/>
    </xf>
    <xf numFmtId="165" fontId="8" fillId="4" borderId="0" xfId="0" applyNumberFormat="1" applyFont="1" applyFill="1" applyAlignment="1">
      <alignment vertical="center"/>
    </xf>
    <xf numFmtId="165" fontId="8" fillId="6" borderId="3" xfId="0" applyNumberFormat="1" applyFont="1" applyFill="1" applyBorder="1" applyAlignment="1">
      <alignment vertical="center"/>
    </xf>
    <xf numFmtId="165" fontId="8" fillId="4" borderId="8" xfId="0" applyNumberFormat="1" applyFont="1" applyFill="1" applyBorder="1" applyAlignment="1">
      <alignment vertical="center"/>
    </xf>
    <xf numFmtId="166" fontId="11" fillId="5" borderId="9" xfId="0" applyNumberFormat="1" applyFont="1" applyFill="1" applyBorder="1" applyAlignment="1">
      <alignment vertical="center"/>
    </xf>
    <xf numFmtId="165" fontId="8" fillId="4" borderId="10" xfId="0" applyNumberFormat="1" applyFont="1" applyFill="1" applyBorder="1" applyAlignment="1">
      <alignment vertical="center"/>
    </xf>
    <xf numFmtId="165" fontId="8" fillId="6" borderId="11" xfId="0" applyNumberFormat="1" applyFont="1" applyFill="1" applyBorder="1" applyAlignment="1">
      <alignment vertical="center"/>
    </xf>
    <xf numFmtId="165" fontId="8" fillId="4" borderId="12" xfId="0" applyNumberFormat="1" applyFont="1" applyFill="1" applyBorder="1" applyAlignment="1">
      <alignment vertical="center"/>
    </xf>
  </cellXfs>
  <cellStyles count="4">
    <cellStyle name="Normal" xfId="0" builtinId="0"/>
    <cellStyle name="Normal 14" xfId="3" xr:uid="{00000000-0005-0000-0000-000001000000}"/>
    <cellStyle name="Normal 2 2" xfId="2" xr:uid="{00000000-0005-0000-0000-000002000000}"/>
    <cellStyle name="Normal_1-Recursos no financieros" xfId="1" xr:uid="{00000000-0005-0000-0000-000003000000}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#,##0.00\ \ ;\-#,##0.00\ \ ;"/>
      <fill>
        <patternFill patternType="solid">
          <fgColor indexed="64"/>
          <bgColor rgb="FFFFCC0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indexed="5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/>
        </left>
        <right/>
        <top style="medium">
          <color theme="0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indexed="51"/>
        </patternFill>
      </fill>
      <alignment horizontal="center" vertical="bottom" textRotation="0" wrapText="1" indent="0" justifyLastLine="0" shrinkToFit="0" readingOrder="0"/>
    </dxf>
  </dxfs>
  <tableStyles count="1" defaultTableStyle="TableStyleMedium2" defaultPivotStyle="PivotStyleMedium9">
    <tableStyle name="Estilo de tabla 1" pivot="0" count="0" xr9:uid="{00000000-0011-0000-FFFF-FFFF00000000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622672</xdr:colOff>
      <xdr:row>0</xdr:row>
      <xdr:rowOff>639021</xdr:rowOff>
    </xdr:to>
    <xdr:pic>
      <xdr:nvPicPr>
        <xdr:cNvPr id="4" name="1 Imagen" descr="Símbolo del escudo de España">
          <a:extLst>
            <a:ext uri="{FF2B5EF4-FFF2-40B4-BE49-F238E27FC236}">
              <a16:creationId xmlns:a16="http://schemas.microsoft.com/office/drawing/2014/main" id="{71933A07-B2CB-4D7F-92A3-5A915DA5B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613147" cy="6390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4:N24" totalsRowShown="0" headerRowDxfId="2">
  <tableColumns count="14">
    <tableColumn id="1" xr3:uid="{00000000-0010-0000-0000-000001000000}" name="Comunidad Autónoma/Ciudad" dataDxfId="1"/>
    <tableColumn id="2" xr3:uid="{00000000-0010-0000-0000-000002000000}" name="Tarifa autonómica del IRPF_x000a_(1)"/>
    <tableColumn id="3" xr3:uid="{00000000-0010-0000-0000-000003000000}" name="Impuesto sobre el Valor Añadido_x000a_(2)"/>
    <tableColumn id="4" xr3:uid="{00000000-0010-0000-0000-000004000000}" name="Sobre Alcohol y Bebidas Derivadas_x000a_(3)"/>
    <tableColumn id="5" xr3:uid="{00000000-0010-0000-0000-000005000000}" name="Sobre Productos Intermedios_x000a_(4)"/>
    <tableColumn id="6" xr3:uid="{00000000-0010-0000-0000-000006000000}" name="Sobre la Cerveza_x000a_(5)"/>
    <tableColumn id="7" xr3:uid="{00000000-0010-0000-0000-000007000000}" name="Sobre las Labores del Tabaco_x000a_(6)"/>
    <tableColumn id="8" xr3:uid="{00000000-0010-0000-0000-000008000000}" name="Sobre Hidrocarburos_x000a_(7)"/>
    <tableColumn id="9" xr3:uid="{00000000-0010-0000-0000-000009000000}" name="Sobre la Electricidad_x000a_(8)"/>
    <tableColumn id="10" xr3:uid="{00000000-0010-0000-0000-00000A000000}" name="Total Impuestos cedidos_x000a_(9)=(1)+…+(8)"/>
    <tableColumn id="11" xr3:uid="{00000000-0010-0000-0000-00000B000000}" name="Transferencia Fondo de Garantía_x000a_(10)"/>
    <tableColumn id="12" xr3:uid="{00000000-0010-0000-0000-00000C000000}" name="Fondo de Suficiencia Global_x000a_(11)"/>
    <tableColumn id="13" xr3:uid="{00000000-0010-0000-0000-00000D000000}" name="Fondos de Convergencia Autonómica_x000a_(12)"/>
    <tableColumn id="14" xr3:uid="{00000000-0010-0000-0000-00000E000000}" name="Total previsión liquidación 2023_x000a_(13)=(9)+…+(12)" dataDxfId="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Previsión de la liquidación de los recursos del Sistema de Financiación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showGridLines="0" tabSelected="1" zoomScaleNormal="100" workbookViewId="0"/>
  </sheetViews>
  <sheetFormatPr baseColWidth="10" defaultColWidth="0" defaultRowHeight="14.25" zeroHeight="1" x14ac:dyDescent="0.2"/>
  <cols>
    <col min="1" max="1" width="20" style="2" customWidth="1"/>
    <col min="2" max="13" width="12.7109375" style="2" customWidth="1"/>
    <col min="14" max="14" width="13.42578125" style="2" customWidth="1"/>
    <col min="15" max="15" width="9.140625" style="2" customWidth="1"/>
    <col min="16" max="16384" width="9.140625" style="2" hidden="1"/>
  </cols>
  <sheetData>
    <row r="1" spans="1:15" ht="51" customHeight="1" x14ac:dyDescent="0.2">
      <c r="A1" s="24" t="s">
        <v>17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15.75" customHeight="1" x14ac:dyDescent="0.2">
      <c r="A2" s="10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5" customHeight="1" x14ac:dyDescent="0.2">
      <c r="A3" s="15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ht="52.5" customHeight="1" thickBot="1" x14ac:dyDescent="0.25">
      <c r="A4" s="16" t="s">
        <v>34</v>
      </c>
      <c r="B4" s="19" t="s">
        <v>22</v>
      </c>
      <c r="C4" s="19" t="s">
        <v>23</v>
      </c>
      <c r="D4" s="19" t="s">
        <v>24</v>
      </c>
      <c r="E4" s="19" t="s">
        <v>25</v>
      </c>
      <c r="F4" s="19" t="s">
        <v>26</v>
      </c>
      <c r="G4" s="19" t="s">
        <v>27</v>
      </c>
      <c r="H4" s="19" t="s">
        <v>28</v>
      </c>
      <c r="I4" s="19" t="s">
        <v>29</v>
      </c>
      <c r="J4" s="19" t="s">
        <v>30</v>
      </c>
      <c r="K4" s="19" t="s">
        <v>31</v>
      </c>
      <c r="L4" s="19" t="s">
        <v>32</v>
      </c>
      <c r="M4" s="19" t="s">
        <v>33</v>
      </c>
      <c r="N4" s="20" t="s">
        <v>37</v>
      </c>
    </row>
    <row r="5" spans="1:15" ht="18" customHeight="1" thickBot="1" x14ac:dyDescent="0.25">
      <c r="A5" s="11" t="s">
        <v>0</v>
      </c>
      <c r="B5" s="18">
        <v>1426.0665070199998</v>
      </c>
      <c r="C5" s="18">
        <v>-12.827538479999999</v>
      </c>
      <c r="D5" s="18">
        <v>-17.45566857</v>
      </c>
      <c r="E5" s="18">
        <v>-1.0835019099999998</v>
      </c>
      <c r="F5" s="18">
        <v>-2.2806277100000001</v>
      </c>
      <c r="G5" s="18">
        <v>86.382019239999991</v>
      </c>
      <c r="H5" s="18">
        <v>12.45126396</v>
      </c>
      <c r="I5" s="18">
        <v>-220.268483</v>
      </c>
      <c r="J5" s="28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1270.9839705499999</v>
      </c>
      <c r="K5" s="28">
        <v>-128.77525501</v>
      </c>
      <c r="L5" s="28">
        <v>62.035242610000005</v>
      </c>
      <c r="M5" s="28">
        <v>1522.6277077699999</v>
      </c>
      <c r="N5" s="29">
        <f>Tabla2[[#This Row],[Total Impuestos cedidos
(9)=(1)+…+(8)]]+Tabla2[[#This Row],[Transferencia Fondo de Garantía
(10)]]+Tabla2[[#This Row],[Fondo de Suficiencia Global
(11)]]+Tabla2[[#This Row],[Fondos de Convergencia Autonómica
(12)]]</f>
        <v>2726.8716659199999</v>
      </c>
      <c r="O5" s="6"/>
    </row>
    <row r="6" spans="1:15" ht="18" customHeight="1" thickBot="1" x14ac:dyDescent="0.25">
      <c r="A6" s="12" t="s">
        <v>1</v>
      </c>
      <c r="B6" s="18">
        <v>268.49604902999999</v>
      </c>
      <c r="C6" s="18">
        <v>-79.733929279999998</v>
      </c>
      <c r="D6" s="18">
        <v>-8.7648934700000005</v>
      </c>
      <c r="E6" s="18">
        <v>-0.44015453999999998</v>
      </c>
      <c r="F6" s="18">
        <v>-0.79079917999999993</v>
      </c>
      <c r="G6" s="18">
        <v>7.3387926500000003</v>
      </c>
      <c r="H6" s="18">
        <v>-45.862297220000002</v>
      </c>
      <c r="I6" s="18">
        <v>-90.259761479999995</v>
      </c>
      <c r="J6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49.98300651000001</v>
      </c>
      <c r="K6" s="26">
        <v>79.268607509999995</v>
      </c>
      <c r="L6" s="26">
        <v>41.710333800000001</v>
      </c>
      <c r="M6" s="26">
        <v>509.24546258999999</v>
      </c>
      <c r="N6" s="27">
        <f>Tabla2[[#This Row],[Total Impuestos cedidos
(9)=(1)+…+(8)]]+Tabla2[[#This Row],[Transferencia Fondo de Garantía
(10)]]+Tabla2[[#This Row],[Fondo de Suficiencia Global
(11)]]+Tabla2[[#This Row],[Fondos de Convergencia Autonómica
(12)]]</f>
        <v>680.20741040999997</v>
      </c>
      <c r="O6" s="6"/>
    </row>
    <row r="7" spans="1:15" ht="18" customHeight="1" thickBot="1" x14ac:dyDescent="0.25">
      <c r="A7" s="12" t="s">
        <v>2</v>
      </c>
      <c r="B7" s="18">
        <v>823.95233306</v>
      </c>
      <c r="C7" s="18">
        <v>-133.92255131000002</v>
      </c>
      <c r="D7" s="18">
        <v>-7.3937681700000004</v>
      </c>
      <c r="E7" s="18">
        <v>-0.83856093999999992</v>
      </c>
      <c r="F7" s="18">
        <v>0.85629529000000004</v>
      </c>
      <c r="G7" s="18">
        <v>47.101905389999999</v>
      </c>
      <c r="H7" s="18">
        <v>-95.175758999999999</v>
      </c>
      <c r="I7" s="18">
        <v>-193.22513315</v>
      </c>
      <c r="J7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441.35476116999996</v>
      </c>
      <c r="K7" s="26">
        <v>118.81794261</v>
      </c>
      <c r="L7" s="26">
        <v>35.048013449999999</v>
      </c>
      <c r="M7" s="26">
        <v>645.47849944999996</v>
      </c>
      <c r="N7" s="27">
        <f>Tabla2[[#This Row],[Total Impuestos cedidos
(9)=(1)+…+(8)]]+Tabla2[[#This Row],[Transferencia Fondo de Garantía
(10)]]+Tabla2[[#This Row],[Fondo de Suficiencia Global
(11)]]+Tabla2[[#This Row],[Fondos de Convergencia Autonómica
(12)]]</f>
        <v>1240.6992166800001</v>
      </c>
      <c r="O7" s="6"/>
    </row>
    <row r="8" spans="1:15" ht="18" customHeight="1" thickBot="1" x14ac:dyDescent="0.25">
      <c r="A8" s="12" t="s">
        <v>3</v>
      </c>
      <c r="B8" s="18">
        <v>65.854927790000005</v>
      </c>
      <c r="C8" s="18">
        <v>-49.315711640000004</v>
      </c>
      <c r="D8" s="18">
        <v>-3.4184538499999997</v>
      </c>
      <c r="E8" s="18">
        <v>-0.16871115</v>
      </c>
      <c r="F8" s="18">
        <v>-0.25969062999999998</v>
      </c>
      <c r="G8" s="18">
        <v>3.0338665999999996</v>
      </c>
      <c r="H8" s="18">
        <v>-9.4962587999999997</v>
      </c>
      <c r="I8" s="18">
        <v>-44.784347709999999</v>
      </c>
      <c r="J8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-38.554379389999994</v>
      </c>
      <c r="K8" s="26">
        <v>66.169754409999996</v>
      </c>
      <c r="L8" s="26">
        <v>13.021477279999999</v>
      </c>
      <c r="M8" s="26">
        <v>191.20323139999999</v>
      </c>
      <c r="N8" s="27">
        <f>Tabla2[[#This Row],[Total Impuestos cedidos
(9)=(1)+…+(8)]]+Tabla2[[#This Row],[Transferencia Fondo de Garantía
(10)]]+Tabla2[[#This Row],[Fondo de Suficiencia Global
(11)]]+Tabla2[[#This Row],[Fondos de Convergencia Autonómica
(12)]]</f>
        <v>231.84008369999998</v>
      </c>
      <c r="O8" s="6"/>
    </row>
    <row r="9" spans="1:15" ht="18" customHeight="1" thickBot="1" x14ac:dyDescent="0.25">
      <c r="A9" s="12" t="s">
        <v>4</v>
      </c>
      <c r="B9" s="18">
        <v>51.756659899999995</v>
      </c>
      <c r="C9" s="18">
        <v>-26.12435567</v>
      </c>
      <c r="D9" s="18">
        <v>-2.5138146299999997</v>
      </c>
      <c r="E9" s="18">
        <v>-7.8710429999999998E-2</v>
      </c>
      <c r="F9" s="18">
        <v>-0.21039515</v>
      </c>
      <c r="G9" s="18">
        <v>2.6192517400000002</v>
      </c>
      <c r="H9" s="18">
        <v>-5.7801631699999998</v>
      </c>
      <c r="I9" s="18">
        <v>-20.157173739999998</v>
      </c>
      <c r="J9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-0.48870115000000425</v>
      </c>
      <c r="K9" s="26">
        <v>53.447646769999999</v>
      </c>
      <c r="L9" s="26">
        <v>34.299666479999999</v>
      </c>
      <c r="M9" s="26">
        <v>110.32866706</v>
      </c>
      <c r="N9" s="27">
        <f>Tabla2[[#This Row],[Total Impuestos cedidos
(9)=(1)+…+(8)]]+Tabla2[[#This Row],[Transferencia Fondo de Garantía
(10)]]+Tabla2[[#This Row],[Fondo de Suficiencia Global
(11)]]+Tabla2[[#This Row],[Fondos de Convergencia Autonómica
(12)]]</f>
        <v>197.58727915999998</v>
      </c>
      <c r="O9" s="6"/>
    </row>
    <row r="10" spans="1:15" ht="18" customHeight="1" thickBot="1" x14ac:dyDescent="0.25">
      <c r="A10" s="12" t="s">
        <v>5</v>
      </c>
      <c r="B10" s="18">
        <v>29.168176280000001</v>
      </c>
      <c r="C10" s="18">
        <v>-8.0534632399999992</v>
      </c>
      <c r="D10" s="18">
        <v>-1.23763723</v>
      </c>
      <c r="E10" s="18">
        <v>-4.0463260000000001E-2</v>
      </c>
      <c r="F10" s="18">
        <v>-4.2042960000000004E-2</v>
      </c>
      <c r="G10" s="18">
        <v>1.57550082</v>
      </c>
      <c r="H10" s="18">
        <v>2.2738423699999997</v>
      </c>
      <c r="I10" s="18">
        <v>-8.0418663400000003</v>
      </c>
      <c r="J10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15.602046440000001</v>
      </c>
      <c r="K10" s="26">
        <v>9.0093597599999988</v>
      </c>
      <c r="L10" s="26">
        <v>14.853112450000001</v>
      </c>
      <c r="M10" s="26">
        <v>16.55149947</v>
      </c>
      <c r="N10" s="27">
        <f>Tabla2[[#This Row],[Total Impuestos cedidos
(9)=(1)+…+(8)]]+Tabla2[[#This Row],[Transferencia Fondo de Garantía
(10)]]+Tabla2[[#This Row],[Fondo de Suficiencia Global
(11)]]+Tabla2[[#This Row],[Fondos de Convergencia Autonómica
(12)]]</f>
        <v>56.016018119999998</v>
      </c>
      <c r="O10" s="6"/>
    </row>
    <row r="11" spans="1:15" ht="18" customHeight="1" thickBot="1" x14ac:dyDescent="0.25">
      <c r="A11" s="12" t="s">
        <v>6</v>
      </c>
      <c r="B11" s="18">
        <v>107.21639528999999</v>
      </c>
      <c r="C11" s="18">
        <v>-5.1801240900000005</v>
      </c>
      <c r="D11" s="18">
        <v>-3.2187572799999997</v>
      </c>
      <c r="E11" s="18">
        <v>-0.14470369999999999</v>
      </c>
      <c r="F11" s="18">
        <v>0.26902004000000002</v>
      </c>
      <c r="G11" s="18">
        <v>5.2377878000000004</v>
      </c>
      <c r="H11" s="18">
        <v>-7.1723059300000003</v>
      </c>
      <c r="I11" s="18">
        <v>-46.248810169999999</v>
      </c>
      <c r="J11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50.758501960000004</v>
      </c>
      <c r="K11" s="26">
        <v>102.82102757999999</v>
      </c>
      <c r="L11" s="26">
        <v>-14.05516021</v>
      </c>
      <c r="M11" s="26">
        <v>261.11479026000001</v>
      </c>
      <c r="N11" s="27">
        <f>Tabla2[[#This Row],[Total Impuestos cedidos
(9)=(1)+…+(8)]]+Tabla2[[#This Row],[Transferencia Fondo de Garantía
(10)]]+Tabla2[[#This Row],[Fondo de Suficiencia Global
(11)]]+Tabla2[[#This Row],[Fondos de Convergencia Autonómica
(12)]]</f>
        <v>400.63915959000002</v>
      </c>
      <c r="O11" s="6"/>
    </row>
    <row r="12" spans="1:15" ht="18" customHeight="1" thickBot="1" x14ac:dyDescent="0.25">
      <c r="A12" s="12" t="s">
        <v>19</v>
      </c>
      <c r="B12" s="18">
        <v>427.59293833999999</v>
      </c>
      <c r="C12" s="18">
        <v>-59.023769280000003</v>
      </c>
      <c r="D12" s="18">
        <v>-9.5311598499999999</v>
      </c>
      <c r="E12" s="18">
        <v>-0.52371515999999996</v>
      </c>
      <c r="F12" s="18">
        <v>0.41988477000000002</v>
      </c>
      <c r="G12" s="18">
        <v>52.16279746</v>
      </c>
      <c r="H12" s="18">
        <v>-56.777751360000003</v>
      </c>
      <c r="I12" s="18">
        <v>-127.24770656999999</v>
      </c>
      <c r="J12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227.07151834999996</v>
      </c>
      <c r="K12" s="26">
        <v>187.02465419000001</v>
      </c>
      <c r="L12" s="26">
        <v>-100.99342032999999</v>
      </c>
      <c r="M12" s="26">
        <v>1686.8236848700001</v>
      </c>
      <c r="N12" s="27">
        <f>Tabla2[[#This Row],[Total Impuestos cedidos
(9)=(1)+…+(8)]]+Tabla2[[#This Row],[Transferencia Fondo de Garantía
(10)]]+Tabla2[[#This Row],[Fondo de Suficiencia Global
(11)]]+Tabla2[[#This Row],[Fondos de Convergencia Autonómica
(12)]]</f>
        <v>1999.9264370800001</v>
      </c>
      <c r="O12" s="6"/>
    </row>
    <row r="13" spans="1:15" ht="18" customHeight="1" thickBot="1" x14ac:dyDescent="0.25">
      <c r="A13" s="12" t="s">
        <v>7</v>
      </c>
      <c r="B13" s="18">
        <v>53.394211400000003</v>
      </c>
      <c r="C13" s="18">
        <v>-28.13640328</v>
      </c>
      <c r="D13" s="18">
        <v>-2.2864796700000003</v>
      </c>
      <c r="E13" s="18">
        <v>-0.12633241000000001</v>
      </c>
      <c r="F13" s="18">
        <v>6.3575489999999998E-2</v>
      </c>
      <c r="G13" s="18">
        <v>6.3748408300000001</v>
      </c>
      <c r="H13" s="18">
        <v>-57.650759819999998</v>
      </c>
      <c r="I13" s="18">
        <v>-51.300723619999999</v>
      </c>
      <c r="J13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-79.66807107999999</v>
      </c>
      <c r="K13" s="26">
        <v>123.35949246</v>
      </c>
      <c r="L13" s="26">
        <v>19.35618328</v>
      </c>
      <c r="M13" s="26">
        <v>62.627894160000004</v>
      </c>
      <c r="N13" s="27">
        <f>Tabla2[[#This Row],[Total Impuestos cedidos
(9)=(1)+…+(8)]]+Tabla2[[#This Row],[Transferencia Fondo de Garantía
(10)]]+Tabla2[[#This Row],[Fondo de Suficiencia Global
(11)]]+Tabla2[[#This Row],[Fondos de Convergencia Autonómica
(12)]]</f>
        <v>125.67549882</v>
      </c>
      <c r="O13" s="6"/>
    </row>
    <row r="14" spans="1:15" ht="18" customHeight="1" thickBot="1" x14ac:dyDescent="0.25">
      <c r="A14" s="12" t="s">
        <v>8</v>
      </c>
      <c r="B14" s="18">
        <v>148.97068698999999</v>
      </c>
      <c r="C14" s="18">
        <v>-60.263473130000001</v>
      </c>
      <c r="D14" s="18">
        <v>-6.0214859999999994</v>
      </c>
      <c r="E14" s="18">
        <v>-0.20955894</v>
      </c>
      <c r="F14" s="18">
        <v>-0.23428956000000001</v>
      </c>
      <c r="G14" s="18">
        <v>7.0860750299999999</v>
      </c>
      <c r="H14" s="18">
        <v>-47.966901200000002</v>
      </c>
      <c r="I14" s="18">
        <v>-57.056322180000002</v>
      </c>
      <c r="J14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-15.695268989999988</v>
      </c>
      <c r="K14" s="26">
        <v>163.45292295000002</v>
      </c>
      <c r="L14" s="26">
        <v>5.5256078399999993</v>
      </c>
      <c r="M14" s="26">
        <v>147.05277853999999</v>
      </c>
      <c r="N14" s="27">
        <f>Tabla2[[#This Row],[Total Impuestos cedidos
(9)=(1)+…+(8)]]+Tabla2[[#This Row],[Transferencia Fondo de Garantía
(10)]]+Tabla2[[#This Row],[Fondo de Suficiencia Global
(11)]]+Tabla2[[#This Row],[Fondos de Convergencia Autonómica
(12)]]</f>
        <v>300.33604034000001</v>
      </c>
      <c r="O14" s="6"/>
    </row>
    <row r="15" spans="1:15" ht="18" customHeight="1" thickBot="1" x14ac:dyDescent="0.25">
      <c r="A15" s="12" t="s">
        <v>9</v>
      </c>
      <c r="B15" s="18">
        <v>231.60239887</v>
      </c>
      <c r="C15" s="18">
        <v>0</v>
      </c>
      <c r="D15" s="18">
        <v>-2.2188748600000001</v>
      </c>
      <c r="E15" s="18">
        <v>-0.13381774999999999</v>
      </c>
      <c r="F15" s="18">
        <v>-8.5994699999999997E-3</v>
      </c>
      <c r="G15" s="18">
        <v>0</v>
      </c>
      <c r="H15" s="18">
        <v>0</v>
      </c>
      <c r="I15" s="18">
        <v>-40.893067969999997</v>
      </c>
      <c r="J15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188.34803882</v>
      </c>
      <c r="K15" s="26">
        <v>-137.72107251999998</v>
      </c>
      <c r="L15" s="26">
        <v>5.1331987000000003</v>
      </c>
      <c r="M15" s="26">
        <v>930.50550375000012</v>
      </c>
      <c r="N15" s="27">
        <f>Tabla2[[#This Row],[Total Impuestos cedidos
(9)=(1)+…+(8)]]+Tabla2[[#This Row],[Transferencia Fondo de Garantía
(10)]]+Tabla2[[#This Row],[Fondo de Suficiencia Global
(11)]]+Tabla2[[#This Row],[Fondos de Convergencia Autonómica
(12)]]</f>
        <v>986.26566875000015</v>
      </c>
      <c r="O15" s="6"/>
    </row>
    <row r="16" spans="1:15" ht="18" customHeight="1" thickBot="1" x14ac:dyDescent="0.25">
      <c r="A16" s="12" t="s">
        <v>10</v>
      </c>
      <c r="B16" s="18">
        <v>52.959934369999999</v>
      </c>
      <c r="C16" s="18">
        <v>-19.684904299999999</v>
      </c>
      <c r="D16" s="18">
        <v>-2.6337466599999999</v>
      </c>
      <c r="E16" s="18">
        <v>-7.7805570000000004E-2</v>
      </c>
      <c r="F16" s="18">
        <v>0.12946264999999998</v>
      </c>
      <c r="G16" s="18">
        <v>4.1060715300000004</v>
      </c>
      <c r="H16" s="18">
        <v>-12.84642391</v>
      </c>
      <c r="I16" s="18">
        <v>-24.665634220000001</v>
      </c>
      <c r="J16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-2.7130461100000005</v>
      </c>
      <c r="K16" s="26">
        <v>19.01506586</v>
      </c>
      <c r="L16" s="26">
        <v>31.142885289999999</v>
      </c>
      <c r="M16" s="26">
        <v>213.37143085</v>
      </c>
      <c r="N16" s="27">
        <f>Tabla2[[#This Row],[Total Impuestos cedidos
(9)=(1)+…+(8)]]+Tabla2[[#This Row],[Transferencia Fondo de Garantía
(10)]]+Tabla2[[#This Row],[Fondo de Suficiencia Global
(11)]]+Tabla2[[#This Row],[Fondos de Convergencia Autonómica
(12)]]</f>
        <v>260.81633589</v>
      </c>
      <c r="O16" s="6"/>
    </row>
    <row r="17" spans="1:15" ht="18" customHeight="1" thickBot="1" x14ac:dyDescent="0.25">
      <c r="A17" s="12" t="s">
        <v>11</v>
      </c>
      <c r="B17" s="18">
        <v>463.08806290000001</v>
      </c>
      <c r="C17" s="18">
        <v>-158.91257947999998</v>
      </c>
      <c r="D17" s="18">
        <v>-6.0081243200000003</v>
      </c>
      <c r="E17" s="18">
        <v>-0.24203796999999999</v>
      </c>
      <c r="F17" s="18">
        <v>-0.35242709</v>
      </c>
      <c r="G17" s="18">
        <v>29.84707925</v>
      </c>
      <c r="H17" s="18">
        <v>5.3454172600000005</v>
      </c>
      <c r="I17" s="18">
        <v>-24.360636939999999</v>
      </c>
      <c r="J17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308.40475361</v>
      </c>
      <c r="K17" s="26">
        <v>-128.62474374999999</v>
      </c>
      <c r="L17" s="26">
        <v>-48.90763424</v>
      </c>
      <c r="M17" s="26">
        <v>900.68300853999995</v>
      </c>
      <c r="N17" s="27">
        <f>Tabla2[[#This Row],[Total Impuestos cedidos
(9)=(1)+…+(8)]]+Tabla2[[#This Row],[Transferencia Fondo de Garantía
(10)]]+Tabla2[[#This Row],[Fondo de Suficiencia Global
(11)]]+Tabla2[[#This Row],[Fondos de Convergencia Autonómica
(12)]]</f>
        <v>1031.5553841599999</v>
      </c>
      <c r="O17" s="6"/>
    </row>
    <row r="18" spans="1:15" ht="18" customHeight="1" thickBot="1" x14ac:dyDescent="0.25">
      <c r="A18" s="12" t="s">
        <v>20</v>
      </c>
      <c r="B18" s="18">
        <v>527.80788632000008</v>
      </c>
      <c r="C18" s="18">
        <v>491.08734683</v>
      </c>
      <c r="D18" s="18">
        <v>-17.406213489999999</v>
      </c>
      <c r="E18" s="18">
        <v>-0.73322437000000007</v>
      </c>
      <c r="F18" s="18">
        <v>-0.15435227000000001</v>
      </c>
      <c r="G18" s="18">
        <v>4.6359138800000004</v>
      </c>
      <c r="H18" s="18">
        <v>-40.379819269999999</v>
      </c>
      <c r="I18" s="18">
        <v>-132.30256628999999</v>
      </c>
      <c r="J18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832.55497134000007</v>
      </c>
      <c r="K18" s="26">
        <v>-273.52464119000001</v>
      </c>
      <c r="L18" s="26">
        <v>-52.587408179999997</v>
      </c>
      <c r="M18" s="26">
        <v>288.11503824000005</v>
      </c>
      <c r="N18" s="27">
        <f>Tabla2[[#This Row],[Total Impuestos cedidos
(9)=(1)+…+(8)]]+Tabla2[[#This Row],[Transferencia Fondo de Garantía
(10)]]+Tabla2[[#This Row],[Fondo de Suficiencia Global
(11)]]+Tabla2[[#This Row],[Fondos de Convergencia Autonómica
(12)]]</f>
        <v>794.55796021000015</v>
      </c>
      <c r="O18" s="6"/>
    </row>
    <row r="19" spans="1:15" ht="18" customHeight="1" thickBot="1" x14ac:dyDescent="0.25">
      <c r="A19" s="12" t="s">
        <v>12</v>
      </c>
      <c r="B19" s="18">
        <v>183.34743609</v>
      </c>
      <c r="C19" s="18">
        <v>-80.905849400000008</v>
      </c>
      <c r="D19" s="18">
        <v>-4.54300105</v>
      </c>
      <c r="E19" s="18">
        <v>-0.27458104</v>
      </c>
      <c r="F19" s="18">
        <v>-0.75486528999999991</v>
      </c>
      <c r="G19" s="18">
        <v>7.5528134600000003</v>
      </c>
      <c r="H19" s="18">
        <v>-34.008912410000001</v>
      </c>
      <c r="I19" s="18">
        <v>-67.137657560000008</v>
      </c>
      <c r="J19" s="26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3.2753827999999885</v>
      </c>
      <c r="K19" s="26">
        <v>152.23123835000001</v>
      </c>
      <c r="L19" s="26">
        <v>30.288841170000001</v>
      </c>
      <c r="M19" s="26">
        <v>441.72890927000003</v>
      </c>
      <c r="N19" s="27">
        <f>Tabla2[[#This Row],[Total Impuestos cedidos
(9)=(1)+…+(8)]]+Tabla2[[#This Row],[Transferencia Fondo de Garantía
(10)]]+Tabla2[[#This Row],[Fondo de Suficiencia Global
(11)]]+Tabla2[[#This Row],[Fondos de Convergencia Autonómica
(12)]]</f>
        <v>627.5243715900001</v>
      </c>
      <c r="O19" s="6"/>
    </row>
    <row r="20" spans="1:15" ht="18" customHeight="1" thickBot="1" x14ac:dyDescent="0.25">
      <c r="A20" s="21" t="s">
        <v>13</v>
      </c>
      <c r="B20" s="17">
        <f>SUBTOTAL(109,B5:B19)</f>
        <v>4861.2746036500002</v>
      </c>
      <c r="C20" s="17">
        <f t="shared" ref="C20:N20" si="0">C5+C6+C7+C8+C10+C9+C11+C12+C13+C14+C15+C16+C17+C18+C19</f>
        <v>-230.99730575000007</v>
      </c>
      <c r="D20" s="17">
        <f t="shared" si="0"/>
        <v>-94.652079099999995</v>
      </c>
      <c r="E20" s="17">
        <f t="shared" si="0"/>
        <v>-5.1158791400000005</v>
      </c>
      <c r="F20" s="17">
        <f t="shared" si="0"/>
        <v>-3.3498510700000006</v>
      </c>
      <c r="G20" s="17">
        <f t="shared" si="0"/>
        <v>265.05471568000002</v>
      </c>
      <c r="H20" s="17">
        <f t="shared" si="0"/>
        <v>-393.0468285</v>
      </c>
      <c r="I20" s="17">
        <f t="shared" si="0"/>
        <v>-1147.9498909399999</v>
      </c>
      <c r="J20" s="30">
        <f t="shared" si="0"/>
        <v>3251.2174848300006</v>
      </c>
      <c r="K20" s="30">
        <f t="shared" si="0"/>
        <v>405.97199997999996</v>
      </c>
      <c r="L20" s="30">
        <f t="shared" si="0"/>
        <v>75.870939390000018</v>
      </c>
      <c r="M20" s="30">
        <f t="shared" si="0"/>
        <v>7927.4581062200014</v>
      </c>
      <c r="N20" s="30">
        <f t="shared" si="0"/>
        <v>11660.51853042</v>
      </c>
      <c r="O20" s="6"/>
    </row>
    <row r="21" spans="1:15" ht="18" customHeight="1" thickBot="1" x14ac:dyDescent="0.25">
      <c r="A21" s="22" t="s">
        <v>14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28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0</v>
      </c>
      <c r="K21" s="28">
        <v>0</v>
      </c>
      <c r="L21" s="28">
        <v>1.98133</v>
      </c>
      <c r="M21" s="28">
        <v>12.869350000000001</v>
      </c>
      <c r="N21" s="31">
        <f>Tabla2[[#This Row],[Total Impuestos cedidos
(9)=(1)+…+(8)]]+Tabla2[[#This Row],[Transferencia Fondo de Garantía
(10)]]+Tabla2[[#This Row],[Fondo de Suficiencia Global
(11)]]+Tabla2[[#This Row],[Fondos de Convergencia Autonómica
(12)]]</f>
        <v>14.850680000000001</v>
      </c>
      <c r="O21" s="6"/>
    </row>
    <row r="22" spans="1:15" ht="18" customHeight="1" thickBot="1" x14ac:dyDescent="0.25">
      <c r="A22" s="12" t="s">
        <v>15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32">
        <f>Tabla2[[#This Row],[Tarifa autonómica del IRPF
(1)]]+Tabla2[[#This Row],[Impuesto sobre el Valor Añadido
(2)]]+Tabla2[[#This Row],[Sobre Alcohol y Bebidas Derivadas
(3)]]+Tabla2[[#This Row],[Sobre Productos Intermedios
(4)]]+Tabla2[[#This Row],[Sobre la Cerveza
(5)]]+Tabla2[[#This Row],[Sobre las Labores del Tabaco
(6)]]+Tabla2[[#This Row],[Sobre Hidrocarburos
(7)]]+Tabla2[[#This Row],[Sobre la Electricidad
(8)]]</f>
        <v>0</v>
      </c>
      <c r="K22" s="32">
        <v>0</v>
      </c>
      <c r="L22" s="32">
        <v>2.4744200000000003</v>
      </c>
      <c r="M22" s="32">
        <v>14.340129999999998</v>
      </c>
      <c r="N22" s="33">
        <f>Tabla2[[#This Row],[Total Impuestos cedidos
(9)=(1)+…+(8)]]+Tabla2[[#This Row],[Transferencia Fondo de Garantía
(10)]]+Tabla2[[#This Row],[Fondo de Suficiencia Global
(11)]]+Tabla2[[#This Row],[Fondos de Convergencia Autonómica
(12)]]</f>
        <v>16.814549999999997</v>
      </c>
      <c r="O22" s="6"/>
    </row>
    <row r="23" spans="1:15" ht="18" customHeight="1" thickBot="1" x14ac:dyDescent="0.25">
      <c r="A23" s="23" t="s">
        <v>16</v>
      </c>
      <c r="B23" s="25">
        <f>B21+B22</f>
        <v>0</v>
      </c>
      <c r="C23" s="25">
        <f t="shared" ref="C23:N23" si="1">C21+C22</f>
        <v>0</v>
      </c>
      <c r="D23" s="25">
        <f t="shared" si="1"/>
        <v>0</v>
      </c>
      <c r="E23" s="25">
        <f t="shared" si="1"/>
        <v>0</v>
      </c>
      <c r="F23" s="25">
        <f t="shared" si="1"/>
        <v>0</v>
      </c>
      <c r="G23" s="25">
        <f t="shared" si="1"/>
        <v>0</v>
      </c>
      <c r="H23" s="25">
        <f t="shared" si="1"/>
        <v>0</v>
      </c>
      <c r="I23" s="25">
        <f t="shared" si="1"/>
        <v>0</v>
      </c>
      <c r="J23" s="25">
        <f t="shared" si="1"/>
        <v>0</v>
      </c>
      <c r="K23" s="25">
        <f t="shared" si="1"/>
        <v>0</v>
      </c>
      <c r="L23" s="25">
        <f t="shared" si="1"/>
        <v>4.4557500000000001</v>
      </c>
      <c r="M23" s="25">
        <f t="shared" si="1"/>
        <v>27.209479999999999</v>
      </c>
      <c r="N23" s="25">
        <f t="shared" si="1"/>
        <v>31.665229999999998</v>
      </c>
      <c r="O23" s="6"/>
    </row>
    <row r="24" spans="1:15" ht="18" customHeight="1" x14ac:dyDescent="0.2">
      <c r="A24" s="21" t="s">
        <v>35</v>
      </c>
      <c r="B24" s="17">
        <f>B20+B23</f>
        <v>4861.2746036500002</v>
      </c>
      <c r="C24" s="17">
        <f t="shared" ref="C24:N24" si="2">C20+C23</f>
        <v>-230.99730575000007</v>
      </c>
      <c r="D24" s="17">
        <f t="shared" si="2"/>
        <v>-94.652079099999995</v>
      </c>
      <c r="E24" s="17">
        <f t="shared" si="2"/>
        <v>-5.1158791400000005</v>
      </c>
      <c r="F24" s="17">
        <f t="shared" si="2"/>
        <v>-3.3498510700000006</v>
      </c>
      <c r="G24" s="17">
        <f t="shared" si="2"/>
        <v>265.05471568000002</v>
      </c>
      <c r="H24" s="17">
        <f t="shared" si="2"/>
        <v>-393.0468285</v>
      </c>
      <c r="I24" s="17">
        <f t="shared" si="2"/>
        <v>-1147.9498909399999</v>
      </c>
      <c r="J24" s="17">
        <f t="shared" si="2"/>
        <v>3251.2174848300006</v>
      </c>
      <c r="K24" s="17">
        <f t="shared" si="2"/>
        <v>405.97199997999996</v>
      </c>
      <c r="L24" s="17">
        <f t="shared" si="2"/>
        <v>80.326689390000013</v>
      </c>
      <c r="M24" s="17">
        <f t="shared" si="2"/>
        <v>7954.6675862200018</v>
      </c>
      <c r="N24" s="17">
        <f t="shared" si="2"/>
        <v>11692.183760420001</v>
      </c>
      <c r="O24" s="6"/>
    </row>
    <row r="25" spans="1:15" ht="20.100000000000001" customHeight="1" x14ac:dyDescent="0.2">
      <c r="A25" s="13" t="s">
        <v>21</v>
      </c>
      <c r="B25" s="3"/>
      <c r="C25" s="3"/>
      <c r="D25" s="3"/>
      <c r="E25" s="3"/>
      <c r="F25" s="3"/>
      <c r="G25" s="3"/>
      <c r="H25" s="3"/>
      <c r="I25" s="3"/>
      <c r="J25" s="3"/>
      <c r="K25" s="4"/>
      <c r="L25" s="4"/>
      <c r="M25" s="4"/>
      <c r="N25" s="5"/>
    </row>
    <row r="26" spans="1:15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</sheetData>
  <printOptions horizontalCentered="1" verticalCentered="1"/>
  <pageMargins left="0.59055118110236227" right="0.59055118110236227" top="0.39370078740157483" bottom="0.51181102362204722" header="0" footer="0"/>
  <pageSetup paperSize="9" scale="71" orientation="landscape" r:id="rId1"/>
  <ignoredErrors>
    <ignoredError sqref="N20 J20" 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117</Value>
      <Value>110</Value>
      <Value>123</Value>
      <Value>46</Value>
      <Value>115</Value>
      <Value>61</Value>
    </MinhacCategoriasPorOrganigrama>
    <MinhacFechaInfo xmlns="25d85ab0-3809-4eca-a8fb-a26131ff49e9">2025-01-12T23:00:00+00:00</MinhacFechaInfo>
    <MinhacPalabras_x005f_x0020_clave xmlns="25d85ab0-3809-4eca-a8fb-a26131ff49e9"/>
    <MinPortalIdiomaDocumentos xmlns="25d85ab0-3809-4eca-a8fb-a26131ff49e9">Español</MinPortalIdiomaDocumentos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177</Value>
      <Value>22</Value>
      <Value>186</Value>
    </MinhacCategoriasGeneral>
    <MinhacCentroDirectivo xmlns="25d85ab0-3809-4eca-a8fb-a26131ff49e9"/>
  </documentManagement>
</p:properties>
</file>

<file path=customXml/itemProps1.xml><?xml version="1.0" encoding="utf-8"?>
<ds:datastoreItem xmlns:ds="http://schemas.openxmlformats.org/officeDocument/2006/customXml" ds:itemID="{CD2634CF-0347-436E-9B2A-D9E2B74DC558}"/>
</file>

<file path=customXml/itemProps2.xml><?xml version="1.0" encoding="utf-8"?>
<ds:datastoreItem xmlns:ds="http://schemas.openxmlformats.org/officeDocument/2006/customXml" ds:itemID="{527991F3-361F-44B2-A394-A323C74833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54797F-65C5-465A-97A6-40439665204C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5d85ab0-3809-4eca-a8fb-a26131ff49e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Previsión liquidación 2023</vt:lpstr>
      <vt:lpstr>'Previsión liquidación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Previsión de liquidación.del sistema de financiación de CCAA. Ejercicio 2023</dc:title>
  <dc:creator/>
  <cp:lastModifiedBy/>
  <dcterms:created xsi:type="dcterms:W3CDTF">2006-09-16T00:00:00Z</dcterms:created>
  <dcterms:modified xsi:type="dcterms:W3CDTF">2025-01-10T11:38:28Z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242800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MinhacClave">
    <vt:lpwstr/>
  </property>
  <property fmtid="{D5CDD505-2E9C-101B-9397-08002B2CF9AE}" pid="15" name="MinhacCategoriasPrensa">
    <vt:lpwstr/>
  </property>
  <property fmtid="{D5CDD505-2E9C-101B-9397-08002B2CF9AE}" pid="16" name="MinhacCategoriasNormas">
    <vt:lpwstr/>
  </property>
  <property fmtid="{D5CDD505-2E9C-101B-9397-08002B2CF9AE}" pid="17" name="MinhacPais">
    <vt:lpwstr/>
  </property>
</Properties>
</file>