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drawings/drawing1.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drawings/drawing3.xml" ContentType="application/vnd.openxmlformats-officedocument.drawing+xml"/>
  <Override PartName="/xl/slicers/slicer1.xml" ContentType="application/vnd.ms-excel.slicer+xml"/>
  <Override PartName="/xl/worksheets/sheet3.xml" ContentType="application/vnd.openxmlformats-officedocument.spreadsheetml.worksheet+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ADMINISTRACIÓN DIGITAL\11. INTELIGENCIA ARTIFICIAL\Documentos de trabajo\Guía\"/>
    </mc:Choice>
  </mc:AlternateContent>
  <bookViews>
    <workbookView showSheetTabs="0" xWindow="-110" yWindow="-110" windowWidth="19420" windowHeight="10300" firstSheet="2" activeTab="0"/>
  </bookViews>
  <sheets>
    <sheet name="Inicio" sheetId="1" r:id="rId6"/>
    <sheet name="Buscador" sheetId="2" r:id="rId7"/>
    <sheet name="Inventario de herramientas" sheetId="3" r:id="rId8"/>
    <sheet name="Comparador de herramientas" sheetId="5" r:id="rId9"/>
    <sheet name="Créditos" sheetId="4" r:id="rId10"/>
    <sheet name="¡Atención!" sheetId="11" r:id="rId11"/>
    <sheet name="Listado único" sheetId="6" state="hidden" r:id="rId12"/>
    <sheet name="Ayuda buscador" sheetId="7" r:id="rId13"/>
    <sheet name="Ayuda inventario de herramienta" sheetId="8" r:id="rId14"/>
    <sheet name="Ayuda comparador herramientas" sheetId="9" r:id="rId15"/>
  </sheets>
  <definedNames>
    <definedName name="_xlnm._FilterDatabase" localSheetId="2" hidden="1">'Inventario de herramientas'!$A$11:$F$79</definedName>
    <definedName name="_xlnm.Extract" localSheetId="1">Buscador!$C$5:$H$5</definedName>
    <definedName name="_xlnm.Criteria" localSheetId="1">Buscador!#REF!</definedName>
    <definedName name="ListadoUnico">_xlfn.ANCHORARRAY('Listado único'!$A$3)</definedName>
    <definedName name="SegmentaciónDeDatos_Fase_del_procedimiento">#N/A</definedName>
    <definedName name="SegmentaciónDeDatos_Licencia">#N/A</definedName>
    <definedName name="SegmentaciónDeDatos_Tipo_de_tecnología">#N/A</definedName>
  </definedNames>
  <calcPr calcId="191028"/>
  <extLst>
    <ext xmlns:x15="http://schemas.microsoft.com/office/spreadsheetml/2010/11/main" uri="{46BE6895-7355-4a93-B00E-2C351335B9C9}">
      <x15:slicerCaches xmlns:x14="http://schemas.microsoft.com/office/spreadsheetml/2009/9/main">
        <x14:slicerCache r:id="rId2"/>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 l="1" a="1"/>
</calcChain>
</file>

<file path=xl/metadata.xml><?xml version="1.0" encoding="utf-8"?>
<metadata xmlns="http://schemas.openxmlformats.org/spreadsheetml/2006/main" xmlns:xda="http://schemas.microsoft.com/office/spreadsheetml/2017/dynamicarray" xmlns:xlrd="http://schemas.microsoft.com/office/spreadsheetml/2017/richdata">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<sst xmlns="http://schemas.openxmlformats.org/spreadsheetml/2006/main" count="542" uniqueCount="343">
  <si>
    <t>Herramienta de IA</t>
  </si>
  <si>
    <t>Licencia</t>
  </si>
  <si>
    <t>Fase del procedimiento</t>
  </si>
  <si>
    <t>Tipo de tecnología</t>
  </si>
  <si>
    <t>Fortalezas</t>
  </si>
  <si>
    <t>Debilidades</t>
  </si>
  <si>
    <t>Búsqueda por filtros:</t>
  </si>
  <si>
    <t>Tesseract OCR</t>
  </si>
  <si>
    <t>Open Source</t>
  </si>
  <si>
    <t>Captura</t>
  </si>
  <si>
    <t>Gratuito y completamente abierto; Amplia comunidad y ecosistema de herramientas; Altamente personalizable y entrenable;</t>
  </si>
  <si>
    <t>Menor precisión que soluciones comerciales en documentos complejos; Requiere configuración y entrenamiento para casos avanzados;</t>
  </si>
  <si>
    <t>Google Cloud OCR</t>
  </si>
  <si>
    <t>Propietaria</t>
  </si>
  <si>
    <t>Dependencia total de la nube; Consideraciones de privacidad y soberanía del dato según la jurisdicción;</t>
  </si>
  <si>
    <t>ABBYY FineReader</t>
  </si>
  <si>
    <t>Transkribus</t>
  </si>
  <si>
    <t>Excelente rendimiento en manuscritos históricos y escritura cursiva; Posibilidad de entrenar modelos propios con colecciones específicas; Comunidad activa en el ámbito archivístico y académico;</t>
  </si>
  <si>
    <t>Requiere corpus de entrenamiento para obtener resultados óptimos; La plataforma es propietaria, aunque los modelos pueden ser abiertos;</t>
  </si>
  <si>
    <t>eScriptorium</t>
  </si>
  <si>
    <t>Excelente para manuscritos históricos y documentos complejos; Permite entrenar modelos propios con gran precisión; Integración con motores de segmentación y análisis de página;</t>
  </si>
  <si>
    <t>Requiere infraestructura técnica para su despliegue; Curva de aprendizaje elevada para usuarios no técnicos;</t>
  </si>
  <si>
    <t>Kraken</t>
  </si>
  <si>
    <t>Requiere conocimientos técnicos para su uso avanzado; No incluye interfaz gráfica por defecto (se usa vía eScriptorium o CLI);</t>
  </si>
  <si>
    <t>PyLaia</t>
  </si>
  <si>
    <t>Requiere experiencia en machine learning; No es una solución lista para usar sin herramientas adicionales;</t>
  </si>
  <si>
    <t>Archivematica</t>
  </si>
  <si>
    <t>DROID</t>
  </si>
  <si>
    <t>Identificación precisa de formatos; Automatización en grandes volúmenes: Permite procesar lotes masivos de documentos;Generación de metadatos técnicos: Crea automáticamente información clave (tipo de formato, tamaño, versión), útil para sistemas de gestión documental;</t>
  </si>
  <si>
    <t>No identifica contexto, función administrativa o productor del documento ;Solo reconoce formatos conocidos; puede fallar con formatos nuevos o poco comunes ;Interfaz poco amigable: Especialmente en su versión de línea de comandos, lo que dificulta su uso para personal no técnico;</t>
  </si>
  <si>
    <t>Preservica</t>
  </si>
  <si>
    <t>Ingesta automatizada con modelo OAIS: Procesa paquetes documentales (SIP) de forma estructurada y controlada ;Enriquecimiento y normalización de metadatos: Integra estándares como Dublin Core, METS y PREMIS ;Alta capacidad de integración: Conecta con otros sistemas documentales mediante APIs;</t>
  </si>
  <si>
    <t>Implementación compleja: Requiere configuración técnica y conocimiento archivístico ;Dependencia de la calidad de los datos de entrada: No corrige automáticamente errores contextuales o de clasificación ;Coste elevado: Puede limitar su adopción en organizaciones pequeñas;</t>
  </si>
  <si>
    <t>OpenRefine</t>
  </si>
  <si>
    <t>Limpieza y normalización de datos muy potente: Permite depurar errores, inconsistencias y duplicados antes de la ingestión; Conecta registros con fuentes externas (ej. Wikidata), enriqueciendo la información; Transformaciones masivas y reversibles;</t>
  </si>
  <si>
    <t>Limitado a datos estructurados o semiestructurados: Funciona mejor con tablas (CSV, Excel), no con documentos complejos (PDF, imágenes); Requiere intervención humana significativa;</t>
  </si>
  <si>
    <t>M-Files</t>
  </si>
  <si>
    <t>Captura inteligente desde múltiples fuentes: Permite capturar documentos desde correo, escáner, carpetas o sistemas externos; Extracción automática de metadatos; Buena integración con otros sistemas corporativos: Facilita la ingestión desde múltiples fuentes (ERP, CRM, etc.);</t>
  </si>
  <si>
    <t>Dependencia de configuración previa: Requiere definir estructuras y reglas antes de funcionar correctamente ;Menor orientación a archivos históricos: Limitaciones con documentos de baja calidad si los documentos están mal escaneados o desestructurados ;Coste elevado de implantación: Herramienta propietaria con inversión significativa;</t>
  </si>
  <si>
    <t>Dedupe Library</t>
  </si>
  <si>
    <t>ElasticSearch + NLP</t>
  </si>
  <si>
    <t>Muy escalable; motor híbrido (léxico/vectorial);</t>
  </si>
  <si>
    <t>Configuración técnica muy compleja;</t>
  </si>
  <si>
    <t>spaCy</t>
  </si>
  <si>
    <t>Clasificación</t>
  </si>
  <si>
    <t>HuggingFace</t>
  </si>
  <si>
    <t>Microsoft Copilot</t>
  </si>
  <si>
    <t>Stanford CoreNLP</t>
  </si>
  <si>
    <t>Descripción</t>
  </si>
  <si>
    <t>Egnyte AI</t>
  </si>
  <si>
    <t>Apache Stanbol</t>
  </si>
  <si>
    <t>Acceso</t>
  </si>
  <si>
    <t>Haystack</t>
  </si>
  <si>
    <t>OpenAI Whisper</t>
  </si>
  <si>
    <t>Microsoft Purview</t>
  </si>
  <si>
    <t>Eliminación segura</t>
  </si>
  <si>
    <t>Box AI</t>
  </si>
  <si>
    <t>Apache Tika</t>
  </si>
  <si>
    <t>Conservación</t>
  </si>
  <si>
    <t>Detección de formatos en riesgo de obsolescencia; Apoyo a decisiones de migración: Facilita planificar qué documentos deben convertirse a formatos más sostenibles; Resultados reproducibles y auditables: ofrece análisis consistentes, útiles en auditorías técnicas y preservación digital;</t>
  </si>
  <si>
    <t>No realiza preservación activa: No migra, convierte ni almacena documentos. Solo analiza; No analiza el contenido documental: no evalúa valor archivístico, relevancia o contenido semántico; No gestiona almacenamiento ni seguridad: no controla integridad, copias de seguridad ni infraestructuras de preservación;</t>
  </si>
  <si>
    <t>Preservación integral</t>
  </si>
  <si>
    <t>Preservación activa automatizada: Realiza migraciones y normalización de formatos para evitar obsolescencia; Control de integridad y autenticidad: Usa checksums, auditorías y almacenamiento seguro; Sistema integral basado en OAIS;</t>
  </si>
  <si>
    <t>Limitada en análisis de contenido: No realiza análisis semántico profundo ni valoración automática; Dependencia del proveedor: La arquitectura cerrada limita la personalización y genera dependencia tecnológica a largo plazo;Coste elevado; Aprendizaje complejo;</t>
  </si>
  <si>
    <t>Mejora la calidad de los datos a largo plazo: Datos limpios y consistentes facilitan la preservación y reutilización; Estandarización previa a preservación: Permite normalizar formatos, valores y estructuras antes del almacenamiento; Permite exportar en formatos abiertos: Compatible con CSV, JSON, XML;</t>
  </si>
  <si>
    <t>No realiza preservación activa: No migra formatos ni gestiona obsolescencia; No controla integridad ni seguridad: No incluye checksums, almacenamiento seguro ni auditoría archivística; No sigue el modelo OAIS: No es un sistema de preservación, solo una herramienta previa.</t>
  </si>
  <si>
    <t>Gestión avanzada de metadatos: Permite describir documentos con gran riqueza y precisión; Automatización de la descripción: Rellena metadatos automáticamente a partir del contenido; Consistencia y normalización: Mejora la calidad descriptiva y facilita la recuperación;</t>
  </si>
  <si>
    <t>Curva de aprendizaje elevada para administradores y usuarios avanzados ;Dependencia del ecosistema propietario de M-Files, lo que limita la interoperabilidad externa ;Limitada interpretación semántica profunda: No analiza el significado del contenido al nivel de IA más avanzada;</t>
  </si>
  <si>
    <t>Clasificación automática inteligente: Asigna documentos a categorías según contenido y metadatos; Modelo flexible basado en metadatos: No depende de carpetas rígidas, sino de propiedades dinámicas; Clasificación contextual (multivista): Un documento puede clasificarse en varios contextos simultáneamente;</t>
  </si>
  <si>
    <t>Dependencia de un buen modelo de metadatos: Si está mal diseñado, la clasificación falla o pierde valor; Necesidad de entrenamiento y ajuste: Requiere configuración inicial para alcanzar buen rendimiento; No totalmente autónomo: Puede necesitar validación humana en casos complejos;</t>
  </si>
  <si>
    <t>ABBYY Vantage</t>
  </si>
  <si>
    <t>Alta precisión en extracción y normalización; Muy eficaz con formularios y documentos administrativos; Escalable para grandes volúmenes;</t>
  </si>
  <si>
    <t>Coste elevado de licenciamiento; Dependencia del proveedor;</t>
  </si>
  <si>
    <t>Elige la herramienta 1</t>
  </si>
  <si>
    <t>Elige la herramienta 2</t>
  </si>
  <si>
    <t>Elige la herramienta 3</t>
  </si>
  <si>
    <t>Presidente</t>
  </si>
  <si>
    <t>Gerardo Bustos Pretel</t>
  </si>
  <si>
    <t>Secretaría General Técnica (MINHAC)</t>
  </si>
  <si>
    <t>Equipo de redacción</t>
  </si>
  <si>
    <t>Listado único de herramientas de Inteligencia Artificial</t>
  </si>
  <si>
    <t>Registro</t>
  </si>
  <si>
    <t>Calificación</t>
  </si>
  <si>
    <t>Transferencia</t>
  </si>
  <si>
    <t>Herramienta Seleccionada</t>
  </si>
  <si>
    <t>Fases Logradas (SÍ)</t>
  </si>
  <si>
    <t>Fases Restantes (NO)</t>
  </si>
  <si>
    <t>Porcentaje</t>
  </si>
  <si>
    <t>Cobertura</t>
  </si>
  <si>
    <t>El buscador simple está pensado para poder localizar las herramientas de IA de este inventario mediante una búsqueda por palabras simple.</t>
  </si>
  <si>
    <t>Escribe en cuadro amarillo y presiona "intro" en tu teclado. Así aparecerán las herramientas de IA que respondan a esa palabra o palabras.</t>
  </si>
  <si>
    <t>Las columnas "Fortalezas" y "Debilidades" no se expanden automáticamente, lo que implica que parte del texto puede quedar oculto. Para mostrarlo, hay que expandir manualmente y después de cada búsqueda la fila en cuestión.</t>
  </si>
  <si>
    <t>Mediante esta hoja se pueden aplicar filtros básicos.</t>
  </si>
  <si>
    <t>Para filtrar la información se deben utilizar uno o varios de los filtros que aparecen a la derecha del cuadro amarillo: "Licencia", "Fase del procedimiento" y "Tipo de tecnología".</t>
  </si>
  <si>
    <t>Para quitar los filtros aplicados hay que pulsar a la tolva con la x roja que aparece junto a cada caja de filtros.</t>
  </si>
  <si>
    <t>Las herramientas con sus respectivas características aparecerán recogidas en la tabla azul.</t>
  </si>
  <si>
    <t>Debajo de la tabla azul aparecen 3 gráficos de anillo que, una vez escogidas las herramientas a comparar, mostrarán la cantidad de fases para las que sirve cada herramienta, pudiendo así hacerse una comparativa visual que facilite la elección de la herramienta más adecuada para cada Unidad.</t>
  </si>
  <si>
    <t>Alta precisión en OCR; Reconocimiento de múltiples formatos y idiomas; Conservación de la estructura del documento: Mantiene tablas, formatos y diseño original en la digitalización; Capacidades avanzadas de extracción y clasificación;</t>
  </si>
  <si>
    <t>Limitado como herramienta de gestión documental; Menor automatización que plataformas IDP (como ABBYY Vantage); Dependencia de la calidad del escaneo: Baja precisión si los documentos están deteriorados o mal digitalizados;</t>
  </si>
  <si>
    <t>Ingesta estructurada basada en estándares (OAIS): Gestiona paquetes SIP de forma controlada y normalizada; Integración con herramientas externas (como DROID, FITS): Permite identificación automática de formatos y generación de metadatos técnicoss; Automatización del flujo de ingestión;</t>
  </si>
  <si>
    <t>Complejidad técnica de implementación: Requiere conocimientos técnicos y archivísticos avanzados; Interfaz poco intuitiva para usuarios no especializados; Dependencia de la calidad de los paquetes de entrada: No corrige errores de organización o contexto documental;</t>
  </si>
  <si>
    <t>Registro automático de acciones (trazabilidad y auditoría de preservación); Preservación digital activa automatizada: Realiza normalización y migración de formatos para preservación; Uso de estándares internacionales (PREMIS, METS, OAIS): Garantiza interoperabilidad y buenas prácticas archivísticas;</t>
  </si>
  <si>
    <t>No incorpora IA avanzada (ML o NLP): Funciona principalmente con reglas y herramientas externas.; Pueden generar grandes volúmenes de registros si no se gobiernan adecuadamente; Requieren una correcta configuración inicial y Mantenimiento técnico continuo: Requiere actualizaciones, monitorización y gestión constante;</t>
  </si>
  <si>
    <t>Muy eficaz en detección de duplicados en la captura: Reduce redundancias y mejora la calidad del repositorio desde el inicio; Alta precisión en grandes conjuntos de datos; Transparente y auditable;</t>
  </si>
  <si>
    <t>Necesita entrenamiento inicial: Requiere etiquetar datos para mejorar resultados; No gestiona documentos completos: Trabaja sobre datos/registros, no sobre contenido documental complejo; Errores en casos ambiguos: Puede confundir registros similares como duplicados o viceversa;</t>
  </si>
  <si>
    <t>Depuración de metadatos: Mejora la consistencia eliminando duplicados en campos descriptivos; Unificación de registros: Permite consolidar información dispersa en un único registro fiable; Mejora de la recuperación de información: Evita duplicidades que dificultan la búsqueda;</t>
  </si>
  <si>
    <t>No genera metadatos nuevos: Solo limpia y agrupa, no describe automáticamente; Dependencia de calidad previa de datos: Resultados limitados si los datos están muy desestructurados; Supervisión necesaria: Requiere validación humana en procesos críticos;</t>
  </si>
  <si>
    <t>Aprendizaje supervisado</t>
  </si>
  <si>
    <t>OCR</t>
  </si>
  <si>
    <t>Alta precisión en textos impresos; Escalabilidad prácticamente ilimitada; Integración con otros servicios de Google Cloud (almacenamiento, IA, workflows); OCR en entorno nube;</t>
  </si>
  <si>
    <t>HTR</t>
  </si>
  <si>
    <t>Muy preciso en manuscritos históricos; Entrenamiento flexible y adaptable a distintos estilos de escritura; Motor HTR basado en redes neuronales;</t>
  </si>
  <si>
    <t>Excelente rendimiento en escritura cursiva y documentos complejos; Entrenamiento altamente configurable; Integración con eScriptorium; Framework HTR Deep Learning;</t>
  </si>
  <si>
    <t>Automatización basada en reglas</t>
  </si>
  <si>
    <t>Preservación OAIS;</t>
  </si>
  <si>
    <t>Reglas automatizadas</t>
  </si>
  <si>
    <t>Identificación de formatos basada en firmas</t>
  </si>
  <si>
    <t>Análisis técnico determinista</t>
  </si>
  <si>
    <t>Aprendizaje automático; PLN; OCR;</t>
  </si>
  <si>
    <t xml:space="preserve">Normalización de datos </t>
  </si>
  <si>
    <t xml:space="preserve">Limpieza y transformación de datos </t>
  </si>
  <si>
    <t>Indexación; PLN;</t>
  </si>
  <si>
    <t>PLN; Análisis semántico; gestión de metadatos;</t>
  </si>
  <si>
    <t>Búsqueda semántica; PLN;</t>
  </si>
  <si>
    <t>Requiere desarrollo técnico especializado; Necesita datos de entrenamiento; Sensible a la calidad del texto;</t>
  </si>
  <si>
    <t>Rápido y eficiente en grandes volúmenes; Alta precisión en clasificación textual; Personalizable para series documentales;</t>
  </si>
  <si>
    <t>Extracción automática de entidades (fechas, organismos, nombres); Generación de metadatos descriptivos; Escalable para grandes repositorios;</t>
  </si>
  <si>
    <t>No entiende contexto archivístico profundo; Puede generar errores semánticos; Requiere validación humana;</t>
  </si>
  <si>
    <t>Identificación de datos sensibles (NIF, nombres, direcciones); Apoyo a procesos de anonimización; Automatización de revisión previa a eliminación;</t>
  </si>
  <si>
    <t>No garantiza cumplimiento legal por sí solo; Riesgo de falsos negativos (no detectar datos sensibles); No gestiona políticas de conservación;</t>
  </si>
  <si>
    <t>Alta precisión en clasificación contextual; Amplio ecosistema de modelos preentrenados (BERT, RoBERTa, etc.); Adaptable a series documentales con fine-tuning;</t>
  </si>
  <si>
    <t>Requiere infraestructura potente (GPU); Necesita datos de entrenamiento específicos; Puede ser complejo de implementar y ajustar;</t>
  </si>
  <si>
    <t>Extracción avanzada de entidades y conceptos; Generación automática de resúmenes y metadatos; Capacidad semántica profunda para contextualizar documentos;</t>
  </si>
  <si>
    <t>Riesgo de errores semánticos o alucinaciones; Necesita validación humana; Alto coste computacional en procesamiento masivo;</t>
  </si>
  <si>
    <t>Mejora de la búsqueda semántica (consultas en lenguaje natural); Recuperación de información por significado y no solo palabras clave; Integración con sistemas de búsqueda avanzada;</t>
  </si>
  <si>
    <t>Requiere integración compleja con motores de búsqueda; Latencia en consultas si no está optimizado; Necesidad de ajuste continuo del modelo;</t>
  </si>
  <si>
    <t>Identificación de datos sensibles mediante PLN; Apoyo a procesos de anonimización y revisión; Automatización en el filtrado previo a eliminación;</t>
  </si>
  <si>
    <t>No garantiza cumplimiento normativo por sí solo; Riesgo de falsos negativos en datos sensibles; No gestiona reglas de conservación ni decisiones archivísticas;</t>
  </si>
  <si>
    <t>PLN; modelos de lenguaje (deep learning, transformers)</t>
  </si>
  <si>
    <t>Integración nativa con SharePoint y Teams; Automatización de clasificación mediante PLN y contexto; Mejora de productividad en entornos colaborativos;</t>
  </si>
  <si>
    <t>Dependencia total del ecosistema Microsoft; Clasificación no siempre explicable; Requiere configuración y gobernanza adecuada;</t>
  </si>
  <si>
    <t>Generación automática de resúmenes y metadatos; Comprensión contextual del contenido; Integración con documentos de OfficeÇ;</t>
  </si>
  <si>
    <t>Posibles errores o inexactitudes en descripciones; Necesidad de validación humana; Limitación en control archivístico fino;</t>
  </si>
  <si>
    <t>Búsqueda en lenguaje natural; Acceso unificado a contenido distribuido; Mejora de la recuperación de información;</t>
  </si>
  <si>
    <t>Dependencia del permiso y configuración de seguridad; Riesgo de sobreexposición de información si no se configura bien; Rendimiento dependiente del entorno M365;</t>
  </si>
  <si>
    <t>PLN; modelos de lenguaje (LLM, transformers); clasificación semántica;</t>
  </si>
  <si>
    <t>Aprendizaje automático; PLN; modelos de lenguaje (LLM, AutoML);</t>
  </si>
  <si>
    <t>Alta precisión en clasificación personalizada; Entrenamiento con datos propios (AutoML); Escalabilidad en grandes volúmenes documentales;</t>
  </si>
  <si>
    <t>Costes variables elevados; Requiere conocimiento técnico para entrenamiento; Dependencia del ecosistema Google Cloud;</t>
  </si>
  <si>
    <t>Generación automática de metadatos y resúmenes; Extracción de entidades y conceptos; Adaptación a diferentes tipologías documentales;</t>
  </si>
  <si>
    <t>Riesgo de errores o alucinaciones; Necesidad de validación humana; Consumo intensivo de recursos;</t>
  </si>
  <si>
    <t xml:space="preserve">Búsqueda semántica avanzada; Mejora de recuperación de información; Integración con sistemas analíticos; </t>
  </si>
  <si>
    <t>Integración compleja con sistemas existentes; Latencia según configuración; Dependencia de arquitectura cloud;</t>
  </si>
  <si>
    <t>Predicción de riesgos de obsolescencia; Análisis de uso y patrones documentales; Apoyo a decisiones de preservación;</t>
  </si>
  <si>
    <t>No implementa preservación directa; Requiere datos históricos de calidad; Interpretación compleja de resultados;</t>
  </si>
  <si>
    <t>Identificación de datos sensibles; Automatización de revisión previa; Apoyo a cumplimiento normativo;</t>
  </si>
  <si>
    <t>No sustituye decisión archivística; Riesgo de falsos negativos; Necesidad de supervisión legal y humana;</t>
  </si>
  <si>
    <t>Extracción automática de entidades y relaciones; Generación de metadatos enriquecidos; Buen rendimiento en grandes volúmenes documentales;</t>
  </si>
  <si>
    <t>Posibles errores en interpretación semántica; Requiere validación humana; Complejidad en ajuste de modelos;</t>
  </si>
  <si>
    <t>Búsqueda en lenguaje natural; Recuperación por significado y contexto; Integración con sistemas de consulta avanzada;</t>
  </si>
  <si>
    <t>Latencia en consultas complejas; Necesita optimización de índices; Dependencia de configuración técnica;</t>
  </si>
  <si>
    <t>No garantiza cumplimiento legal por sí solo; Riesgo de falsos negativos; No gestiona políticas archivísticas;</t>
  </si>
  <si>
    <t>PLN, Extracción de entidades (NER); clasificación automática (modelo supervisado);</t>
  </si>
  <si>
    <t>PLN, Extracción de entidades (NER);</t>
  </si>
  <si>
    <t>PLN; Extracción de entidades (NER) (detección de datos sensibles, apoyo a anonimización);</t>
  </si>
  <si>
    <t>Procesamiento del Lenguaje Natural (PLN) ; modelos de lenguaje (LLM); generación de texto (NLG);</t>
  </si>
  <si>
    <t>Procesamiento del Lenguaje Natural (PLN); modelos de lenguaje (LLM); búsqueda semántica; recuperación de información;</t>
  </si>
  <si>
    <t>Procesamiento del Lenguaje Natural (PLN); modelos de lenguaje (LLM); generación de texto (NLG);</t>
  </si>
  <si>
    <t>Procesamiento del Lenguaje Natural (PLN); modelos de lenguaje; búsqueda semántica; recuperación de información;</t>
  </si>
  <si>
    <t>Procesamiento del Lenguaje Natural (PLN); Modelos de lenguaje; Clasificación automatizada;</t>
  </si>
  <si>
    <t>Procesamiento del Lenguaje Natural (PLN); Extracción de entidades (NER); Análisis semántico;</t>
  </si>
  <si>
    <t>Procesamiento del Lenguaje Natural (PLN); Búsqueda semántica; Recuperación de información;</t>
  </si>
  <si>
    <t>Procesamiento del Lenguaje Natural (PLN); Detección de entidades; Clasificación automática;</t>
  </si>
  <si>
    <t>Procesamiento del Lenguaje Natural (PLN); Análisis lingüístico (parsing); Extracción de entidades (NER);</t>
  </si>
  <si>
    <t>Alta precisión en análisis gramatical y sintáctico; Extracción estructurada de entidades y relaciones; Herramienta robusta y validada en entornos académicos;</t>
  </si>
  <si>
    <t>Menor rendimiento frente a modelos de deep learning modernos; Requiere configuración técnica avanzada; Capacidad limitada para comprensión semántica profunda;</t>
  </si>
  <si>
    <t>GATE NLP</t>
  </si>
  <si>
    <t>Procesamiento del Lenguaje Natural (PLN); Reglas (JAPE); Extracción de entidades (NER);</t>
  </si>
  <si>
    <t>Alta capacidad para definir reglas complejas (JAPE); Excelente trazabilidad y explicabilidad de resultados; Muy flexible para proyectos de anotación y descripción documental;</t>
  </si>
  <si>
    <t>Interfaz poco moderna; Curva de aprendizaje alta; Menor rendimiento frente a modelos de deep learning actuales;</t>
  </si>
  <si>
    <t>Aprendizaje automático; Procesamiento del Lenguaje Natural (PLN); clasificación automática; Extracción de entidades (NER);</t>
  </si>
  <si>
    <t>Automatización del etiquetado y generación de metadatos; Integración directa en entorno corporativo; Mejora del cumplimiento normativo mediante detección de contenido sensible;</t>
  </si>
  <si>
    <t>Alta dependencia del proveedor; Menor capacidad de personalización que soluciones abiertas; Requiere configuración de políticas y gobernanza de datos;</t>
  </si>
  <si>
    <t>Procesamiento del Lenguaje Natural (PLN); Modelos de lenguaje (LLM); Generación de texto (resúmenes); Extracción de entidades (NER);</t>
  </si>
  <si>
    <t>Generación automática de resúmenes y metadatos; Integración nativa en almacenamiento cloud; Mejora del acceso y comprensión del contenido;</t>
  </si>
  <si>
    <t>Capacidades de personalización archivística limitadas; Dependencia del proveedor y del entorno cloud; Riesgo de errores o inexactitudes en los resúmenes;</t>
  </si>
  <si>
    <t>Procesamiento del Lenguaje Natural (PLN); Anotación semántica; Ontologías; Linked Data; Extracción de entidades (NER);</t>
  </si>
  <si>
    <t>Integración con Linked Data y ontologías; Enriquecimiento semántico automático del contenido; Alta interoperabilidad con datos estructurados;</t>
  </si>
  <si>
    <t>Documentación dispersa; Curva de aprendizaje alta; Menor adopción y comunidad activa frente a alternativas modernas;</t>
  </si>
  <si>
    <t>Reconocimiento automático del habla (ASR); Modelos de lenguaje (deep learning, transformers); Procesamiento del Lenguaje Natural (PLN);</t>
  </si>
  <si>
    <t>Alta precisión en transcripción multilingüe; Robustez ante ruido y audio imperfecto; Capacidad de integración en flujos de acceso y digitalización;</t>
  </si>
  <si>
    <t>Requiere GPU para grandes volúmenes; Consumo elevado de recursos en procesamiento masivo; Necesidad de revisión humana en transcripciones críticas;</t>
  </si>
  <si>
    <t xml:space="preserve">Sentence Transformers </t>
  </si>
  <si>
    <t>Requiere ajuste fino (fine‑tuning) para dominios específicos; Necesita infraestructura para cálculo vectorial; Puede ser complejo de integrar en sistemas tradicionales</t>
  </si>
  <si>
    <t>Modelos de lenguaje (transformers); Embeddings semánticos; Aprendizaje automático (deep learning);</t>
  </si>
  <si>
    <t>Procesamiento del Lenguaje Natural (PLN); Modelos de lenguaje (LLM, transformers);  Embeddings semánticos; Recuperación de información (RAG);</t>
  </si>
  <si>
    <t>Construcción de asistentes sobre documentos; Alta capacidad para búsqueda semántica contextual; Integración de múltiples fuentes documentales en consultas;</t>
  </si>
  <si>
    <t>Configuración avanzada de pipelines de IA; Requiere infraestructura adecuada (LLM/vector DB); Complejidad de mantenimiento y ajuste;</t>
  </si>
  <si>
    <t>OpenAI Embeddings</t>
  </si>
  <si>
    <t>Modelos de lenguaje (transformers); Embeddings vectoriales; Aprendizaje automático (deep learning); Búsqueda semántica;</t>
  </si>
  <si>
    <t>Alta precisión en similitud semántica y recuperación contextual; Permite búsqueda avanzada basada en significado; Escalable para grandes volúmenes documentales;</t>
  </si>
  <si>
    <t>Alta precisión en proximidad conceptual y similitud semántica; Permite búsqueda semántica avanzada en grandes colecciones; Escalable e integrable en sistemas de recuperación de información;</t>
  </si>
  <si>
    <t>Requiere infraestructura de almacenamiento vectorial; Dependencia de servicios externos (API); Necesita ajuste y estrategia de indexación para alto rendimiento;</t>
  </si>
  <si>
    <t>Modelos de lenguaje (transformers); Embeddings vectoriales; Aprendizaje automático (deep learning); Análisis semántico;</t>
  </si>
  <si>
    <t>Permite agrupar documentos por similitud conceptual; Facilita generación y enriquecimiento de metadatos; Mejora la coherencia en la descripción documental;</t>
  </si>
  <si>
    <t>No genera descripciones textuales por sí solo (requiere LLM adicional); Interpretabilidad limitada de los vectores; Requiere integración con otros sistemas para valor archivístico;</t>
  </si>
  <si>
    <t>Rasa</t>
  </si>
  <si>
    <t>Procesamiento del Lenguaje Natural (PLN); Modelos de clasificación de intenciones; Gestión de diálogo; Aprendizaje supervisado;</t>
  </si>
  <si>
    <t>Permite acceso conversacional a documentos mediante chatbots; Alta personalización del modelo y control del flujo conversacional; Integrable con sistemas documentales y APIs;</t>
  </si>
  <si>
    <t>Requiere entrenamiento con datos específicos (intents); Configuración técnica compleja; Sin integración nativa con modelos LLM avanzados si no se añade externamente;</t>
  </si>
  <si>
    <t>Elastic Stack (ML)</t>
  </si>
  <si>
    <t>Open Source / Propietaria (según versión)</t>
  </si>
  <si>
    <t>Aprendizaje automático (machine learning); Análisis de datos; Indexación; Búsqueda avanzada; Detección de anomalías;</t>
  </si>
  <si>
    <t>Potente capacidad de búsqueda y recuperación de información; Análisis automático de patrones y anomalías en grandes volúmenes de datos; Escalable y altamente integrable en arquitecturas documentales;</t>
  </si>
  <si>
    <t>Requiere configuración técnica avanzada; Capacidades de IA limitadas frente a modelos de lenguaje (LLM); Dependencia de una buena modelización e indexación de los datos;</t>
  </si>
  <si>
    <t>Aprendizaje automático (machine learning)</t>
  </si>
  <si>
    <t>Aprendizaje automático (machine learning); Analítica predictiva;</t>
  </si>
  <si>
    <t>Aprendizaje automático (machine learning); Procesamiento del Lenguaje Natural (PLN); reglas  (clasificación automática híbrida);</t>
  </si>
  <si>
    <t>Microsoft Defender for Cloud Apps</t>
  </si>
  <si>
    <t>Aprendizaje automático (machine learning); Análisis de comportamiento; Detección de anomalías; Procesamiento del Lenguaje Natural (PLN);</t>
  </si>
  <si>
    <t>Detección de comportamientos anómalos y accesos no autorizados; Protección del acceso a documentos en entornos cloud; Integración nativa con ecosistema Microsoft 365 y cumplimiento normativo; Procesamiento del Lenguaje Natural (PLN) aplicado a contenido;</t>
  </si>
  <si>
    <t>Dependencia del ecosistema Microsoft; Configuración compleja de políticas de seguridad; Capacidades limitadas de análisis semántico frente a modelos LLM;</t>
  </si>
  <si>
    <t>AWS S3 + AI Ops</t>
  </si>
  <si>
    <t>Aprendizaje automático (machine learning); Análisis de uso; Optimización del acceso; Detección de patrones;</t>
  </si>
  <si>
    <t>Mejora del rendimiento y disponibilidad del acceso a documentos; Análisis de patrones de uso para optimizar recuperación; Integración con sistemas de acceso y distribución de contenido;</t>
  </si>
  <si>
    <t>No ofrece búsqueda semántica avanzada (sin PLN/LLM); Dependencia de arquitectura cloud; Requiere integración con motores de búsqueda para acceso documental avanzado;</t>
  </si>
  <si>
    <t>Aprendizaje automático (machine learning); Analítica predictiva; Detección de anomalías; Automatización del ciclo de vida;</t>
  </si>
  <si>
    <t>Optimización automática del almacenamiento (tiers, archivado, retención); Monitorización inteligente del estado y uso de los datos; Escalabilidad para grandes repositorios documentales;</t>
  </si>
  <si>
    <t>Configuración compleja de políticas de ciclo de vida; Dependencia del ecosistema AWS; No realiza preservación archivística en sentido normativo (OAIS);</t>
  </si>
  <si>
    <t>Google Cloud AIOps</t>
  </si>
  <si>
    <t>Aprendizaje automático (machine learning); Analítica predictiva; Detección de anomalías; Automatización inteligente de operaciones (AIOps);</t>
  </si>
  <si>
    <t>Monitorización proactiva del estado de sistemas y almacenamiento; Detección temprana de fallos y riesgos en infraestructuras digitales; Escalabilidad y alta disponibilidad para repositorios documentales;</t>
  </si>
  <si>
    <t>No implementa preservación archivística en sentido OAIS; Dependencia del ecosistema Google Cloud; Requiere configuración avanzada y conocimiento técnico;</t>
  </si>
  <si>
    <t>Procesamiento del Lenguaje Natural (PLN); Modelos de lenguaje (deep learning, transformers); Visión artificial (OCR); Aprendizaje automático (machine learning);</t>
  </si>
  <si>
    <t>Automatización del análisis y control de contenidos digitales; Mejora de la calidad de los datos para preservación mediante OCR y extracción; Integración con servicios cloud para escalabilidad y disponibilidad; Aprendizaje automático (machine learning) aplicado a automatización y control;</t>
  </si>
  <si>
    <t>No implementa preservación archivística en sentido OAIS; Dependencia del ecosistema Azure; Requiere integración con otros sistemas para gestión completa de preservación;</t>
  </si>
  <si>
    <t>Reconocimiento automático del habla (ASR); Síntesis de voz (TTS); Procesamiento del Lenguaje Natural (PLN); Modelos de deep learning (transformers);</t>
  </si>
  <si>
    <t>Facilita el acceso a documentos mediante voz (consulta y navegación); Alta precisión en transcripción y reconocimiento multilingüe; Integración con sistemas de búsqueda y asistentes conversacionales;</t>
  </si>
  <si>
    <t>Requiere infraestructura cloud (Azure); Necesidad de integración con sistemas documentales para valor completo; Posibles errores en reconocimiento en entornos ruidosos o con lenguaje especializado;</t>
  </si>
  <si>
    <t>Google Speech‑to‑Text</t>
  </si>
  <si>
    <t>Reconocimiento automático del habla (ASR); Modelos de deep learning (transformers); Procesamiento del Lenguaje Natural (PLN);</t>
  </si>
  <si>
    <t>Alta precisión en transcripción de audio multilingüe; Escalabilidad para grandes volúmenes de datos de voz; Integración con sistemas de búsqueda y análisis documental;</t>
  </si>
  <si>
    <t>Dependencia del ecosistema Google Cloud; Requiere integración con sistemas documentales para su explotación completa; Posibles errores en entornos ruidosos o con terminología especializada;</t>
  </si>
  <si>
    <t>Aprendizaje automático (machine learning); Procesamiento del Lenguaje Natural (PLN); Clasificación automática; Reglas de retención;</t>
  </si>
  <si>
    <t>Automatización de reglas de retención y disposición; Integración nativa con Microsoft 365; Detección de contenido sensible y apoyo al cumplimiento normativo;</t>
  </si>
  <si>
    <t>Dependencia del ecosistema Microsoft; Limitada explicabilidad en decisiones automatizadas complejas; Requiere configuración avanzada de políticas de gobernanza;</t>
  </si>
  <si>
    <t>Procesamiento determinista de contenido; Parsing de documentos; Extracción de metadatos;</t>
  </si>
  <si>
    <t>Soporta múltiples formatos documentales; Extracción fiable de contenido y metadatos para análisis previo; Útil como base para procesos de evaluación y disposición documental;</t>
  </si>
  <si>
    <t>No incorpora capacidades de IA (sin PLN ni ML); Requiere integración con otras herramientas para análisis avanzado; Configuración técnica para entornos complejos;</t>
  </si>
  <si>
    <t>Aprendizaje automático (machine learning); Procesamiento del Lenguaje Natural (PLN); Modelos de lenguaje (deep learning, transformers); Detección de datos sensibles (DLP);</t>
  </si>
  <si>
    <t>Identificación automática de datos sensibles (PII) en documentos; Clasificación inteligente previa a eliminación; Escalabilidad y automatización en entornos cloud;</t>
  </si>
  <si>
    <t>Dependencia del ecosistema Google Cloud; Requiere configuración y entrenamiento de modelos para alto rendimiento; No sustituye la decisión archivística ni el marco normativo;</t>
  </si>
  <si>
    <t>IBM Watson Discovery</t>
  </si>
  <si>
    <t>Microsoft Presidio</t>
  </si>
  <si>
    <t>spaCy (con módulos de anonimización)</t>
  </si>
  <si>
    <t>IBM Watson Natural Language Understanding</t>
  </si>
  <si>
    <t>Procesamiento del Lenguaje Natural (PLN); Extracción de entidades (NER); Reglas; Anonimización automática;</t>
  </si>
  <si>
    <t>Alta precisión en detección de datos sensibles (PII); Flexible y extensible con modelos personalizados; Integración sencilla en pipelines de anonimización;</t>
  </si>
  <si>
    <t>Requiere configuración y personalización; Dependencia de calidad del modelo NER; Puede generar falsos positivos o negativos;</t>
  </si>
  <si>
    <t>Procesamiento del Lenguaje Natural (PLN); Extracción de entidades (NER); Aprendizaje supervisado;</t>
  </si>
  <si>
    <t>Buen rendimiento en extracción de entidades para anonimización; Ligero y eficiente en procesamiento; Fácil integración con sistemas documentales;</t>
  </si>
  <si>
    <t>Requiere desarrollo adicional para anonimización completa; Modelos genéricos pueden fallar en dominios específicos; Necesita validación humana;</t>
  </si>
  <si>
    <t>Coste elevado; Dependencia del ecosistema IBM; Requiere ajuste para contextos documentales específicos;</t>
  </si>
  <si>
    <t>Detección avanzada de entidades y datos sensibles; Apoyo a procesos de anonimización y enmascaramiento de información; Alta escalabilidad en entornos cloud; Integración con herramientas de cumplimiento y gobernanza;</t>
  </si>
  <si>
    <t>OCR; ICR;</t>
  </si>
  <si>
    <t>Este Excel tiene el único propósito de ayudar en la elección de la herramienta que pueda adecuarse más a cada situación o unidad, pero será cada unidad e institución la única responsable de comprobar y asegurarse de la exactitud de los datos, así como de la idoneidad de cada herramienta.</t>
  </si>
  <si>
    <r>
      <t xml:space="preserve">Al cerrar este documento, Excel siempre preguntará si desea guardar los cambios. Se recomienda seleccionar la opción de </t>
    </r>
    <r>
      <rPr>
        <b/>
        <sz val="11"/>
        <color theme="1"/>
        <rFont val="Calibri"/>
        <family val="2"/>
        <scheme val="minor"/>
      </rPr>
      <t>NO guardar</t>
    </r>
    <r>
      <rPr>
        <sz val="11"/>
        <color theme="1"/>
        <rFont val="Calibri"/>
        <family val="2"/>
        <scheme val="minor"/>
      </rPr>
      <t>.</t>
    </r>
  </si>
  <si>
    <t>La hoja "Selección de herramientas" muestra todas las herramientas que forman parte de este listado.</t>
  </si>
  <si>
    <t>El comparador es la herramienta más poderosa de este anexo.</t>
  </si>
  <si>
    <t>En la zona superior de la hoja se pueden elegir una, dos o tres de las herramientas de IA recogidas en este Excel.</t>
  </si>
  <si>
    <t>Gemini Enterprise Agent Platform (antes Vertex AI)</t>
  </si>
  <si>
    <t>Google Cloud DLP + Gemini Enterprise Agent Platform (antes Vertex AI)</t>
  </si>
  <si>
    <t>Azure Speech Services (incluido en Azure AI services)</t>
  </si>
  <si>
    <t>Azure AI services (antes Microsoft Azure Cognitive Services)</t>
  </si>
  <si>
    <t>Identificación de datos sensibles; Apoyo a procesos de anonimización y de eliminación segura; Automatización del filtrado previo;</t>
  </si>
  <si>
    <t>PLN; modelos de análisis semántico; clasificación automática; enriquecimiento semántico;</t>
  </si>
  <si>
    <t>Clasificación eficaz en documentos no estructurados; uso de modelos preentrenados y personalizables; capacidad de enriquecimiento semántico del contenido;</t>
  </si>
  <si>
    <t>Coste elevado; requiere configuración especializada; dependencia del ecosistema IBM Cloud;</t>
  </si>
  <si>
    <t>Procesamiento del Lenguaje Natural (PLN); modelos de análisis semántico; extracción de entidades (NER);</t>
  </si>
  <si>
    <t>José Luis García Martínez</t>
  </si>
  <si>
    <t>Anselmo Fajardo Alonso</t>
  </si>
  <si>
    <t>Miriam San Martín Rodríguez</t>
  </si>
  <si>
    <t>Jaime Fernández Calvo</t>
  </si>
  <si>
    <t>Esther Hidalgo Blanco</t>
  </si>
  <si>
    <t>Equipo de trabajo de IA aplicada a la gestión documental</t>
  </si>
  <si>
    <t>Participación en el grupo de trabajo</t>
  </si>
  <si>
    <t>Acceda al portal de la Política de Gestión Documental desde el siguiente              .</t>
  </si>
  <si>
    <t>Escriba aquí el nombre que desea buscar:</t>
  </si>
  <si>
    <t>Puede acceder a la Guía de aplicación de la IA a la gestión documental mediante el siguiente             .</t>
  </si>
  <si>
    <r>
      <t xml:space="preserve">Para poder utilizar esta herramienta con todas sus funcionalidades, será necesario disponer de una </t>
    </r>
    <r>
      <rPr>
        <b/>
        <sz val="11"/>
        <color theme="1"/>
        <rFont val="Calibri"/>
        <family val="2"/>
        <scheme val="minor"/>
      </rPr>
      <t>versión reciente</t>
    </r>
    <r>
      <rPr>
        <sz val="11"/>
        <color theme="1"/>
        <rFont val="Calibri"/>
        <family val="2"/>
        <scheme val="minor"/>
      </rPr>
      <t xml:space="preserve"> de Excel u Microsoft 365.</t>
    </r>
  </si>
  <si>
    <t>María Teresa Avelino Carmona</t>
  </si>
  <si>
    <t>INAP</t>
  </si>
  <si>
    <t>OBINAR/Comunidad Autónoma de Andalucía</t>
  </si>
  <si>
    <t>María Isabel Valiente Faberio</t>
  </si>
  <si>
    <t>Antonio Sanz Pulido</t>
  </si>
  <si>
    <t>Inspección General (MINHAC)</t>
  </si>
  <si>
    <t>Ana Isabel Chaya Romero</t>
  </si>
  <si>
    <t>Ministerio de Justicia</t>
  </si>
  <si>
    <t>Daniel Alejandro Jorge Trujillo</t>
  </si>
  <si>
    <t>OBINAR / Comunidad Autónoma de Madrid</t>
  </si>
  <si>
    <t>Víctor Pedrero Vidal</t>
  </si>
  <si>
    <t>OBINAR / Comunidad Autónoma del Castilla y León</t>
  </si>
  <si>
    <t>Bernardo Caballero de Olmedo</t>
  </si>
  <si>
    <t>SGIDSWT (MINHAC)</t>
  </si>
  <si>
    <t>Vicente de Moya Cano</t>
  </si>
  <si>
    <t>RTVE</t>
  </si>
  <si>
    <t>Ricardo Fernández Lucía</t>
  </si>
  <si>
    <t>TEAC</t>
  </si>
  <si>
    <t>María José Fernández Martí</t>
  </si>
  <si>
    <t>Parque Móvil del Estado (MINHAC)</t>
  </si>
  <si>
    <t>Ana Belén Gómez Lorenzo</t>
  </si>
  <si>
    <t>IG (MINHAC)</t>
  </si>
  <si>
    <t>Manuel Jesús Gómez Zotano</t>
  </si>
  <si>
    <t>Alejandro Millaruelo Gómez</t>
  </si>
  <si>
    <t>IGAE (MINHAC)</t>
  </si>
  <si>
    <t>José Luis Muñoz de Morales Silva</t>
  </si>
  <si>
    <t>SGTIC (MINHAC)</t>
  </si>
  <si>
    <t>María de la Plaza Villaroya</t>
  </si>
  <si>
    <t>Mercedes Rojas Granero</t>
  </si>
  <si>
    <t>OBINAR / Generalitat Valenciana</t>
  </si>
  <si>
    <t>Diego Ruiz García</t>
  </si>
  <si>
    <t>Dirección General de Patrimonio del Estado</t>
  </si>
  <si>
    <t>Eugenia Santos González</t>
  </si>
  <si>
    <t>Ana María Porras del Río</t>
  </si>
  <si>
    <t>Secretaría de Estado de Función Pública (MTDFP)</t>
  </si>
  <si>
    <t>Jaime Torres Díaz</t>
  </si>
  <si>
    <t>OiresCON</t>
  </si>
  <si>
    <t>Paloma Vaquero Lorenzo</t>
  </si>
  <si>
    <t>Elsa Yagüe Castaño</t>
  </si>
  <si>
    <t>Desirée Domínguez Pallas</t>
  </si>
  <si>
    <t>OBINAR/ Universidad de Santiago de Compostela</t>
  </si>
  <si>
    <t>Equipo de revisión jurídica</t>
  </si>
  <si>
    <t>María Bueyo Díez-Jalón</t>
  </si>
  <si>
    <t>Abogacía del Estado (MINHAC)</t>
  </si>
  <si>
    <t>Alejandra González Madrid</t>
  </si>
  <si>
    <t>Miguel Ángel Amutio Gómez</t>
  </si>
  <si>
    <t>Agencia Estatal de Administración Digital (MTDFP)</t>
  </si>
  <si>
    <t>Beatriz Bernáldez Méndez</t>
  </si>
  <si>
    <t>Carmen García Roger</t>
  </si>
  <si>
    <t>Javier Guerra Casanova</t>
  </si>
  <si>
    <t>La presencia o ausencia de herramientas de IA en esta selección no implica su recomendación ni su desaconsejo. Este Excel no tiene más aspiración que la de ser una selección, por ello, y dada la rápida evolución de las tecnologías de IA, se recomienda no limitar la búsqueda de herramientas de IA a este Excel.</t>
  </si>
  <si>
    <r>
      <t>Este Excel está abierto a la innovación y al constante cambio, por lo que se prevé su frecuente actualización. La actual versión de esta selección de herramientas se publicó a fecha de</t>
    </r>
    <r>
      <rPr>
        <sz val="11"/>
        <color rgb="FFFF0000"/>
        <rFont val="Calibri"/>
        <family val="2"/>
        <scheme val="minor"/>
      </rPr>
      <t xml:space="preserve"> </t>
    </r>
    <r>
      <rPr>
        <b/>
        <sz val="11"/>
        <rFont val="Calibri"/>
        <family val="2"/>
        <scheme val="minor"/>
      </rPr>
      <t>2026/10/08</t>
    </r>
    <r>
      <rPr>
        <sz val="11"/>
        <rFont val="Calibri"/>
        <family val="2"/>
        <scheme val="minor"/>
      </rPr>
      <t>.</t>
    </r>
  </si>
  <si>
    <r>
      <t xml:space="preserve">Si considera que este listado tiene algún error, mejora o carencia, puede ponerse en contacto con nosotros mediante la siguiente dirección de correo electrónico: </t>
    </r>
    <r>
      <rPr>
        <sz val="11"/>
        <color rgb="FF0070C0"/>
        <rFont val="Calibri"/>
        <family val="2"/>
        <scheme val="minor"/>
      </rPr>
      <t>archivo.general@hacienda.gob.es</t>
    </r>
    <r>
      <rPr>
        <sz val="11"/>
        <color theme="1"/>
        <rFont val="Calibri"/>
        <family val="2"/>
        <scheme val="minor"/>
      </rPr>
      <t>. Además, no dude en escribirnos si tiene propuestas o conoce herramientas que aquí no aparecen recogidas.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</si>
</sst>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0"/>
      <color theme="1"/>
      <name val="Arial"/>
      <family val="2"/>
    </font>
    <font>
      <b/>
      <sz val="12"/>
      <color theme="0"/>
      <name val="Calibri"/>
      <family val="2"/>
      <scheme val="minor"/>
    </font>
    <font>
      <b/>
      <sz val="18"/>
      <color theme="1"/>
      <name val="Calibri"/>
      <family val="2"/>
      <scheme val="minor"/>
    </font>
    <font>
      <b/>
      <sz val="16"/>
      <color theme="1"/>
      <name val="Calibri"/>
      <family val="2"/>
      <scheme val="minor"/>
    </font>
    <font>
      <b/>
      <sz val="14"/>
      <color rgb="FF0070C0"/>
      <name val="Calibri"/>
      <family val="2"/>
      <scheme val="minor"/>
    </font>
    <font>
      <b/>
      <sz val="14"/>
      <color theme="0"/>
      <name val="Calibri"/>
      <family val="2"/>
      <scheme val="minor"/>
    </font>
    <font>
      <b/>
      <sz val="11"/>
      <color theme="1"/>
      <name val="Calibri"/>
      <family val="2"/>
      <scheme val="minor"/>
    </font>
    <font>
      <sz val="10"/>
      <color theme="1"/>
      <name val="Arial Unicode MS"/>
      <family val="2"/>
    </font>
    <font>
      <u val="single"/>
      <sz val="11"/>
      <color theme="10"/>
      <name val="Calibri"/>
      <family val="2"/>
      <scheme val="minor"/>
    </font>
    <font>
      <b/>
      <sz val="11"/>
      <color rgb="FF2B6EAB"/>
      <name val="Calibri"/>
      <family val="2"/>
      <scheme val="minor"/>
    </font>
    <font>
      <sz val="11"/>
      <color rgb="FFFF0000"/>
      <name val="Calibri"/>
      <family val="2"/>
      <scheme val="minor"/>
    </font>
    <font>
      <sz val="11"/>
      <color rgb="FF0070C0"/>
      <name val="Calibri"/>
      <family val="2"/>
      <scheme val="minor"/>
    </font>
    <font>
      <sz val="11"/>
      <name val="Calibri"/>
      <family val="2"/>
      <scheme val="minor"/>
    </font>
    <font>
      <b/>
      <sz val="11"/>
      <name val="Calibri"/>
      <family val="2"/>
      <scheme val="minor"/>
    </font>
    <font>
      <b/>
      <sz val="10"/>
      <color theme="0"/>
      <name val="Calibri"/>
      <family val="2"/>
      <scheme val="minor"/>
    </font>
  </fonts>
  <fills count="7">
    <fill>
      <patternFill patternType="none"/>
    </fill>
    <fill>
      <patternFill patternType="gray125"/>
    </fill>
    <fill>
      <patternFill patternType="solid">
        <fgColor theme="4"/>
        <bgColor indexed="64"/>
      </patternFill>
    </fill>
    <fill>
      <patternFill patternType="solid">
        <fgColor theme="7" tint="0.799979984760284"/>
        <bgColor indexed="64"/>
      </patternFill>
    </fill>
    <fill>
      <patternFill patternType="solid">
        <fgColor rgb="FF0070C0"/>
        <bgColor indexed="64"/>
      </patternFill>
    </fill>
    <fill>
      <patternFill patternType="solid">
        <fgColor theme="4" tint="0.399980008602142"/>
        <bgColor indexed="64"/>
      </patternFill>
    </fill>
    <fill>
      <patternFill patternType="solid">
        <fgColor theme="4" tint="0.799979984760284"/>
        <bgColor indexed="64"/>
      </patternFill>
    </fill>
  </fills>
  <borders count="11">
    <border>
      <left/>
      <right/>
      <top/>
      <bottom/>
      <diagonal/>
    </border>
    <border>
      <left style="thin">
        <color rgb="FFC8C8C8"/>
      </left>
      <right style="thin">
        <color rgb="FFC8C8C8"/>
      </right>
      <top style="thin">
        <color rgb="FFC8C8C8"/>
      </top>
      <bottom style="thin">
        <color rgb="FFC8C8C8"/>
      </bottom>
    </border>
    <border>
      <left style="medium">
        <color auto="1"/>
      </left>
      <right style="medium">
        <color auto="1"/>
      </right>
      <top style="medium">
        <color auto="1"/>
      </top>
      <bottom style="medium">
        <color auto="1"/>
      </bottom>
    </border>
    <border>
      <left style="medium">
        <color auto="1"/>
      </left>
      <right/>
      <top style="medium">
        <color auto="1"/>
      </top>
      <bottom style="medium">
        <color auto="1"/>
      </bottom>
    </border>
    <border>
      <left style="thin">
        <color auto="1"/>
      </left>
      <right style="thin">
        <color auto="1"/>
      </right>
      <top style="thin">
        <color auto="1"/>
      </top>
      <bottom style="thin">
        <color auto="1"/>
      </bottom>
    </border>
    <border>
      <left style="medium">
        <color auto="1"/>
      </left>
      <right style="medium">
        <color auto="1"/>
      </right>
      <top/>
      <bottom style="medium">
        <color auto="1"/>
      </bottom>
    </border>
    <border>
      <left/>
      <right style="medium">
        <color auto="1"/>
      </right>
      <top/>
      <bottom style="medium">
        <color auto="1"/>
      </bottom>
    </border>
    <border>
      <left style="medium">
        <color rgb="FFE6E6E6"/>
      </left>
      <right style="medium">
        <color rgb="FFE6E6E6"/>
      </right>
      <top style="medium">
        <color rgb="FFE6E6E6"/>
      </top>
      <bottom style="medium">
        <color rgb="FFE6E6E6"/>
      </bottom>
    </border>
    <border>
      <left/>
      <right style="thin">
        <color auto="1"/>
      </right>
      <top/>
      <bottom/>
    </border>
    <border>
      <left style="medium">
        <color auto="1"/>
      </left>
      <right style="medium">
        <color auto="1"/>
      </right>
      <top style="medium">
        <color auto="1"/>
      </top>
      <bottom/>
    </border>
    <border>
      <left style="medium">
        <color auto="1"/>
      </left>
      <right style="medium">
        <color auto="1"/>
      </right>
      <top/>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9" fillId="0" borderId="0" applyNumberFormat="0" applyFill="0" applyBorder="0" applyAlignment="0" applyProtection="0"/>
  </cellStyleXfs>
  <cellXfs count="26">
    <xf numFmtId="0" fontId="0" fillId="0" borderId="0" xfId="0"/>
    <xf numFmtId="0" fontId="0" fillId="0" borderId="0" xfId="0" applyAlignment="1">
      <alignment vertical="center" wrapText="1"/>
    </xf>
    <xf numFmtId="0" fontId="0" fillId="0" borderId="0" xfId="0" applyAlignment="1">
      <alignment vertical="center"/>
    </xf>
    <xf numFmtId="0" fontId="2" fillId="2" borderId="1" xfId="0" applyFont="1" applyFill="1" applyBorder="1" applyAlignment="1">
      <alignment vertical="center"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left" vertical="center" wrapText="1"/>
    </xf>
    <xf numFmtId="0" fontId="0" fillId="3" borderId="2" xfId="0" applyFill="1" applyBorder="1" applyAlignment="1">
      <alignment horizontal="center" vertical="center" wrapText="1"/>
    </xf>
    <xf numFmtId="0" fontId="4" fillId="0" borderId="0" xfId="0" applyFont="1" applyAlignment="1">
      <alignment horizontal="center" vertical="center" wrapText="1"/>
    </xf>
    <xf numFmtId="0" fontId="5" fillId="0" borderId="0" xfId="0" applyFont="1"/>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0" fillId="3" borderId="2"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8" fillId="0" borderId="0" xfId="0" applyFont="1"/>
    <xf numFmtId="0" fontId="7" fillId="5" borderId="0" xfId="0" applyFont="1" applyFill="1"/>
    <xf numFmtId="0" fontId="10" fillId="0" borderId="0" xfId="20" applyFont="1" applyAlignment="1">
      <alignment horizontal="center" vertical="center"/>
    </xf>
    <xf numFmtId="0" fontId="0" fillId="0" borderId="7" xfId="0" applyBorder="1" applyAlignment="1">
      <alignment vertical="center" wrapText="1"/>
    </xf>
    <xf numFmtId="0" fontId="0" fillId="0" borderId="8" xfId="0" applyBorder="1"/>
    <xf numFmtId="0" fontId="7" fillId="5" borderId="0" xfId="0" applyFont="1" applyFill="1" applyAlignment="1">
      <alignment vertical="center"/>
    </xf>
    <xf numFmtId="0" fontId="0" fillId="6" borderId="0" xfId="0" applyFill="1"/>
    <xf numFmtId="0" fontId="0" fillId="6" borderId="8" xfId="0" applyFill="1" applyBorder="1"/>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5" xfId="0" applyFont="1" applyFill="1" applyBorder="1" applyAlignment="1">
      <alignment horizontal="center" vertical="center"/>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ipervínculo" xfId="20" builtinId="8"/>
  </cellStyles>
  <dxfs count="15">
    <dxf>
      <fill>
        <patternFill>
          <bgColor theme="4" tint="0.799979984760284"/>
        </patternFill>
      </fill>
      <border>
        <left style="thin">
          <color auto="1"/>
        </left>
        <right style="thin">
          <color auto="1"/>
        </right>
        <top style="thin">
          <color auto="1"/>
        </top>
        <bottom style="thin">
          <color auto="1"/>
        </bottom>
      </border>
    </dxf>
    <dxf>
      <numFmt numFmtId="0" formatCode="General"/>
      <alignment horizontal="left" vertical="center" textRotation="0" wrapText="1" shrinkToFit="0" readingOrder="0"/>
    </dxf>
    <dxf>
      <numFmt numFmtId="0" formatCode="General"/>
      <alignment horizontal="left" vertical="center" textRotation="0" wrapText="1" shrinkToFit="0" readingOrder="0"/>
    </dxf>
    <dxf>
      <alignment horizontal="center" vertical="center" textRotation="0" wrapText="1" shrinkToFit="0" readingOrder="0"/>
    </dxf>
    <dxf>
      <alignment horizontal="center" vertical="center" textRotation="0" wrapText="1" shrinkToFit="0" readingOrder="0"/>
    </dxf>
    <dxf>
      <numFmt numFmtId="0" formatCode="General"/>
      <alignment horizontal="center" vertical="center" textRotation="0" wrapText="1" shrinkToFit="0" readingOrder="0"/>
    </dxf>
    <dxf>
      <numFmt numFmtId="0" formatCode="General"/>
      <alignment horizontal="center" vertical="center" textRotation="0" wrapText="1" shrinkToFit="0" readingOrder="0"/>
    </dxf>
    <dxf>
      <alignment horizontal="center" vertical="center" textRotation="0" wrapText="1" shrinkToFit="0" readingOrder="0"/>
    </dxf>
    <dxf>
      <font>
        <u val="none"/>
        <strike val="0"/>
        <sz val="11"/>
        <name val="Calibri"/>
        <family val="2"/>
        <color theme="1"/>
      </font>
      <alignment horizontal="general" vertical="center" textRotation="0" wrapText="1" shrinkToFit="0" readingOrder="0"/>
    </dxf>
    <dxf>
      <font>
        <u val="none"/>
        <strike val="0"/>
        <sz val="11"/>
        <name val="Calibri"/>
        <family val="2"/>
        <color theme="1"/>
      </font>
      <alignment horizontal="general" vertical="center" textRotation="0" wrapText="1" shrinkToFit="0" readingOrder="0"/>
    </dxf>
    <dxf>
      <font>
        <u val="none"/>
        <strike val="0"/>
        <sz val="11"/>
        <name val="Calibri"/>
        <family val="2"/>
        <color theme="1"/>
      </font>
      <alignment horizontal="general" vertical="center" textRotation="0" wrapText="1" shrinkToFit="0" readingOrder="0"/>
    </dxf>
    <dxf>
      <font>
        <u val="none"/>
        <strike val="0"/>
        <sz val="11"/>
        <name val="Calibri"/>
        <family val="2"/>
        <color theme="1"/>
      </font>
      <alignment horizontal="general" vertical="center" textRotation="0" wrapText="1" shrinkToFit="0" readingOrder="0"/>
    </dxf>
    <dxf>
      <font>
        <u val="none"/>
        <strike val="0"/>
        <sz val="11"/>
        <name val="Calibri"/>
        <family val="2"/>
        <color theme="1"/>
      </font>
      <alignment horizontal="general" vertical="center" textRotation="0" wrapText="1" shrinkToFit="0" readingOrder="0"/>
    </dxf>
    <dxf>
      <font>
        <u val="none"/>
        <strike val="0"/>
        <sz val="11"/>
        <name val="Calibri"/>
        <family val="2"/>
        <color theme="1"/>
      </font>
      <alignment horizontal="general" vertical="center" textRotation="0" wrapText="1" shrinkToFit="0" readingOrder="0"/>
    </dxf>
    <dxf>
      <font>
        <u val="none"/>
        <strike val="0"/>
        <sz val="11"/>
        <name val="Calibri"/>
        <family val="2"/>
        <color theme="1"/>
      </font>
      <alignment horizontal="general" vertical="center" textRotation="0" wrapText="1"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8.xml"/><Relationship Id="rId18" Type="http://schemas.openxmlformats.org/officeDocument/2006/relationships/calcChain" Target="calcChain.xml"/><Relationship Id="rId8" Type="http://schemas.openxmlformats.org/officeDocument/2006/relationships/worksheet" Target="worksheets/sheet3.xml"/><Relationship Id="rId3" Type="http://schemas.microsoft.com/office/2007/relationships/slicerCache" Target="slicerCaches/slicerCache2.xml"/><Relationship Id="rId21" Type="http://schemas.openxmlformats.org/officeDocument/2006/relationships/customXml" Target="../customXml/item3.xml"/><Relationship Id="rId12" Type="http://schemas.openxmlformats.org/officeDocument/2006/relationships/worksheet" Target="worksheets/sheet7.xml"/><Relationship Id="rId17" Type="http://schemas.openxmlformats.org/officeDocument/2006/relationships/sheetMetadata" Target="metadata.xml"/><Relationship Id="rId7" Type="http://schemas.openxmlformats.org/officeDocument/2006/relationships/worksheet" Target="worksheets/sheet2.xml"/><Relationship Id="rId2" Type="http://schemas.microsoft.com/office/2007/relationships/slicerCache" Target="slicerCaches/slicerCache1.xml"/><Relationship Id="rId16" Type="http://schemas.openxmlformats.org/officeDocument/2006/relationships/sharedStrings" Target="sharedStrings.xml"/><Relationship Id="rId20" Type="http://schemas.openxmlformats.org/officeDocument/2006/relationships/customXml" Target="../customXml/item2.xml"/><Relationship Id="rId11" Type="http://schemas.openxmlformats.org/officeDocument/2006/relationships/worksheet" Target="worksheets/sheet6.xml"/><Relationship Id="rId1" Type="http://schemas.openxmlformats.org/officeDocument/2006/relationships/theme" Target="theme/theme1.xml"/><Relationship Id="rId6" Type="http://schemas.openxmlformats.org/officeDocument/2006/relationships/worksheet" Target="worksheets/sheet1.xml"/><Relationship Id="rId15" Type="http://schemas.openxmlformats.org/officeDocument/2006/relationships/worksheet" Target="worksheets/sheet10.xml"/><Relationship Id="rId5" Type="http://schemas.openxmlformats.org/officeDocument/2006/relationships/styles" Target="styles.xml"/><Relationship Id="rId10" Type="http://schemas.openxmlformats.org/officeDocument/2006/relationships/worksheet" Target="worksheets/sheet5.xml"/><Relationship Id="rId19" Type="http://schemas.openxmlformats.org/officeDocument/2006/relationships/customXml" Target="../customXml/item1.xml"/><Relationship Id="rId4" Type="http://schemas.microsoft.com/office/2007/relationships/slicerCache" Target="slicerCaches/slicerCache3.xml"/><Relationship Id="rId9" Type="http://schemas.openxmlformats.org/officeDocument/2006/relationships/worksheet" Target="worksheets/sheet4.xml"/><Relationship Id="rId14" Type="http://schemas.openxmlformats.org/officeDocument/2006/relationships/worksheet" Target="worksheets/sheet9.xml"/></Relationships>
</file>

<file path=xl/charts/_rels/chart1.xml.rels><?xml version="1.0" encoding="UTF-8" standalone="yes"?><Relationships xmlns="http://schemas.openxmlformats.org/package/2006/relationships"><Relationship Id="rId1" Type="http://schemas.microsoft.com/office/2011/relationships/chartStyle" Target="style1.xml" /><Relationship Id="rId2" Type="http://schemas.microsoft.com/office/2011/relationships/chartColorStyle" Target="colors1.xml" /></Relationships>
</file>

<file path=xl/charts/_rels/chart2.xml.rels><?xml version="1.0" encoding="UTF-8" standalone="yes"?><Relationships xmlns="http://schemas.openxmlformats.org/package/2006/relationships"><Relationship Id="rId1" Type="http://schemas.microsoft.com/office/2011/relationships/chartStyle" Target="style2.xml" /><Relationship Id="rId2" Type="http://schemas.microsoft.com/office/2011/relationships/chartColorStyle" Target="colors2.xml" /></Relationships>
</file>

<file path=xl/charts/_rels/chart3.xml.rels><?xml version="1.0" encoding="UTF-8" standalone="yes"?><Relationships xmlns="http://schemas.openxmlformats.org/package/2006/relationships"><Relationship Id="rId1" Type="http://schemas.microsoft.com/office/2011/relationships/chartStyle" Target="style3.xml" /><Relationship Id="rId2" Type="http://schemas.microsoft.com/office/2011/relationships/chartColorStyle" Target="colors3.xml" /></Relationships>
</file>

<file path=xl/charts/chart1.xml><?xml version="1.0" encoding="utf-8"?>
<c:chartSpace xmlns:c="http://schemas.openxmlformats.org/drawingml/2006/chart" xmlns:a="http://schemas.openxmlformats.org/drawingml/2006/main" xmlns:r="http://schemas.openxmlformats.org/officeDocument/2006/relationships">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doughnutChart>
        <c:varyColors val="1"/>
        <c:ser>
          <c:idx val="0"/>
          <c:order val="0"/>
          <c:spPr>
            <a:ln w="6350">
              <a:noFill/>
            </a:ln>
            <a:effectLst>
              <a:glow rad="63500">
                <a:schemeClr val="bg1">
                  <a:alpha val="40000"/>
                </a:schemeClr>
              </a:glow>
            </a:effectLst>
          </c:spPr>
          <c:explosion val="7"/>
          <c:dPt>
            <c:idx val="0"/>
            <c:spPr>
              <a:solidFill>
                <a:schemeClr val="accent1">
                  <a:lumMod val="60000"/>
                  <a:lumOff val="40000"/>
                </a:schemeClr>
              </a:solidFill>
              <a:ln w="6350">
                <a:noFill/>
              </a:ln>
              <a:effectLst>
                <a:glow rad="63500">
                  <a:schemeClr val="bg1">
                    <a:alpha val="40000"/>
                  </a:schemeClr>
                </a:glow>
              </a:effectLst>
            </c:spPr>
          </c:dPt>
          <c:dPt>
            <c:idx val="1"/>
            <c:spPr>
              <a:solidFill>
                <a:schemeClr val="accent1">
                  <a:lumMod val="75000"/>
                </a:schemeClr>
              </a:solidFill>
              <a:ln w="6350">
                <a:noFill/>
              </a:ln>
              <a:effectLst>
                <a:glow rad="63500">
                  <a:schemeClr val="bg1">
                    <a:alpha val="40000"/>
                  </a:schemeClr>
                </a:glow>
              </a:effectLst>
            </c:spPr>
          </c:dPt>
          <c:dLbls>
            <c:numFmt formatCode="General" sourceLinked="1"/>
            <c:spPr>
              <a:pattFill prst="pct75">
                <a:fgClr>
                  <a:schemeClr val="tx1">
                    <a:lumMod val="75000"/>
                    <a:lumOff val="25000"/>
                  </a:schemeClr>
                </a:fgClr>
                <a:bgClr>
                  <a:schemeClr val="tx1">
                    <a:lumMod val="65000"/>
                    <a:lumOff val="35000"/>
                  </a:schemeClr>
                </a:bgClr>
              </a:pattFill>
              <a:ln w="6350">
                <a:noFill/>
              </a:ln>
              <a:effectLst>
                <a:outerShdw blurRad="50800" dist="38100" dir="2700000" algn="tl" rotWithShape="0">
                  <a:prstClr val="black">
                    <a:alpha val="40000"/>
                  </a:prstClr>
                </a:outerShdw>
              </a:effectLst>
            </c:spPr>
            <c:txPr>
              <a:bodyPr vert="horz" rot="0" spcFirstLastPara="1" vertOverflow="ellipsis" anchor="ctr" anchorCtr="1" wrap="square" lIns="38100" tIns="19050" rIns="38100" bIns="19050">
                <a:spAutoFit/>
              </a:bodyPr>
              <a:lstStyle/>
              <a:p>
                <a:pPr algn="ctr">
                  <a:defRPr lang="en-US" sz="1000" b="1" i="0" u="none" baseline="0" kern="120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solidFill>
                    <a:schemeClr val="tx1">
                      <a:lumMod val="50000"/>
                      <a:lumOff val="50000"/>
                    </a:schemeClr>
                  </a:solidFill>
                </a:ln>
                <a:effectLst/>
              </c:spPr>
            </c:leaderLines>
          </c:dLbls>
          <c:val>
            <c:numRef>
              <c:f>'Listado único'!$O$2:$P$2</c:f>
              <c:numCache>
                <c:formatCode>General</c:formatCode>
                <c:ptCount val="2"/>
                <c:pt idx="0">
                  <c:v>0</c:v>
                </c:pt>
                <c:pt idx="1">
                  <c:v>9</c:v>
                </c:pt>
              </c:numCache>
            </c:numRef>
          </c:val>
          <c:extLst>
            <c:ext xmlns:c16="http://schemas.microsoft.com/office/drawing/2014/chart" uri="{C3380CC4-5D6E-409C-BE32-E72D297353CC}">
              <c16:uniqueId val="{00000004-6EDE-4DF8-AF9B-2AA3B0350AC2}"/>
            </c:ext>
          </c:extLst>
        </c:ser>
        <c:dLbls>
          <c:showLegendKey val="0"/>
          <c:showVal val="0"/>
          <c:showCatName val="0"/>
          <c:showSerName val="0"/>
          <c:showPercent val="1"/>
          <c:showBubbleSize val="0"/>
          <c:showLeaderLines val="1"/>
        </c:dLbls>
        <c:holeSize val="50"/>
      </c:doughnutChart>
      <c:spPr>
        <a:no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a:noFill/>
      <a:round/>
    </a:ln>
    <a:effectLst/>
  </c:spPr>
</c:chartSpace>
</file>

<file path=xl/charts/chart2.xml><?xml version="1.0" encoding="utf-8"?>
<c:chartSpace xmlns:c="http://schemas.openxmlformats.org/drawingml/2006/chart" xmlns:a="http://schemas.openxmlformats.org/drawingml/2006/main" xmlns:r="http://schemas.openxmlformats.org/officeDocument/2006/relationships">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explosion val="7"/>
          <c:dPt>
            <c:idx val="0"/>
            <c:spPr>
              <a:solidFill>
                <a:schemeClr val="accent1">
                  <a:lumMod val="60000"/>
                  <a:lumOff val="40000"/>
                </a:schemeClr>
              </a:solidFill>
              <a:ln w="6350">
                <a:noFill/>
              </a:ln>
              <a:effectLst>
                <a:outerShdw blurRad="254000" sx="102000" sy="102000" algn="ctr" rotWithShape="0">
                  <a:prstClr val="black">
                    <a:alpha val="20000"/>
                  </a:prstClr>
                </a:outerShdw>
              </a:effectLst>
            </c:spPr>
          </c:dPt>
          <c:dPt>
            <c:idx val="1"/>
            <c:spPr>
              <a:solidFill>
                <a:schemeClr val="accent1">
                  <a:lumMod val="75000"/>
                </a:schemeClr>
              </a:solidFill>
              <a:ln w="6350">
                <a:noFill/>
              </a:ln>
              <a:effectLst>
                <a:outerShdw blurRad="254000" sx="102000" sy="102000" algn="ctr" rotWithShape="0">
                  <a:prstClr val="black">
                    <a:alpha val="20000"/>
                  </a:prstClr>
                </a:outerShdw>
              </a:effectLst>
            </c:spPr>
          </c:dPt>
          <c:dLbls>
            <c:numFmt formatCode="General" sourceLinked="1"/>
            <c:spPr>
              <a:pattFill prst="pct75">
                <a:fgClr>
                  <a:schemeClr val="tx1">
                    <a:lumMod val="75000"/>
                    <a:lumOff val="25000"/>
                  </a:schemeClr>
                </a:fgClr>
                <a:bgClr>
                  <a:schemeClr val="tx1">
                    <a:lumMod val="65000"/>
                    <a:lumOff val="35000"/>
                  </a:schemeClr>
                </a:bgClr>
              </a:pattFill>
              <a:ln w="6350">
                <a:noFill/>
              </a:ln>
              <a:effectLst>
                <a:outerShdw blurRad="50800" dist="38100" dir="2700000" algn="tl" rotWithShape="0">
                  <a:prstClr val="black">
                    <a:alpha val="40000"/>
                  </a:prstClr>
                </a:outerShdw>
              </a:effectLst>
            </c:spPr>
            <c:txPr>
              <a:bodyPr vert="horz" rot="0" spcFirstLastPara="1" vertOverflow="ellipsis" anchor="ctr" anchorCtr="1" wrap="square" lIns="38100" tIns="19050" rIns="38100" bIns="19050">
                <a:spAutoFit/>
              </a:bodyPr>
              <a:lstStyle/>
              <a:p>
                <a:pPr algn="ctr">
                  <a:defRPr lang="en-US" sz="1000" b="1" i="0" u="none" baseline="0" kern="120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solidFill>
                    <a:schemeClr val="tx1">
                      <a:lumMod val="50000"/>
                      <a:lumOff val="50000"/>
                    </a:schemeClr>
                  </a:solidFill>
                </a:ln>
                <a:effectLst/>
              </c:spPr>
            </c:leaderLines>
          </c:dLbls>
          <c:val>
            <c:numRef>
              <c:f>'Listado único'!$O$3:$P$3</c:f>
              <c:numCache>
                <c:formatCode>General</c:formatCode>
                <c:ptCount val="2"/>
                <c:pt idx="0">
                  <c:v>0</c:v>
                </c:pt>
                <c:pt idx="1">
                  <c:v>9</c:v>
                </c:pt>
              </c:numCache>
            </c:numRef>
          </c:val>
          <c:extLst>
            <c:ext xmlns:c16="http://schemas.microsoft.com/office/drawing/2014/chart" uri="{C3380CC4-5D6E-409C-BE32-E72D297353CC}">
              <c16:uniqueId val="{00000004-4A9C-42F4-BDD6-0F978B62CCBC}"/>
            </c:ext>
          </c:extLst>
        </c:ser>
        <c:dLbls>
          <c:showLegendKey val="0"/>
          <c:showVal val="0"/>
          <c:showCatName val="0"/>
          <c:showSerName val="0"/>
          <c:showPercent val="1"/>
          <c:showBubbleSize val="0"/>
          <c:showLeaderLines val="1"/>
        </c:dLbls>
        <c:holeSize val="50"/>
      </c:doughnutChart>
      <c:spPr>
        <a:no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a:noFill/>
      <a:round/>
    </a:ln>
    <a:effectLst/>
  </c:spPr>
</c:chartSpace>
</file>

<file path=xl/charts/chart3.xml><?xml version="1.0" encoding="utf-8"?>
<c:chartSpace xmlns:c="http://schemas.openxmlformats.org/drawingml/2006/chart" xmlns:a="http://schemas.openxmlformats.org/drawingml/2006/main" xmlns:r="http://schemas.openxmlformats.org/officeDocument/2006/relationships">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explosion val="7"/>
          <c:dPt>
            <c:idx val="0"/>
            <c:spPr>
              <a:solidFill>
                <a:schemeClr val="accent1">
                  <a:lumMod val="60000"/>
                  <a:lumOff val="40000"/>
                </a:schemeClr>
              </a:solidFill>
              <a:ln w="6350">
                <a:noFill/>
              </a:ln>
              <a:effectLst>
                <a:outerShdw blurRad="254000" sx="102000" sy="102000" algn="ctr" rotWithShape="0">
                  <a:prstClr val="black">
                    <a:alpha val="20000"/>
                  </a:prstClr>
                </a:outerShdw>
              </a:effectLst>
            </c:spPr>
          </c:dPt>
          <c:dPt>
            <c:idx val="1"/>
            <c:spPr>
              <a:solidFill>
                <a:schemeClr val="accent1">
                  <a:lumMod val="75000"/>
                </a:schemeClr>
              </a:solidFill>
              <a:ln w="6350">
                <a:noFill/>
              </a:ln>
              <a:effectLst>
                <a:outerShdw blurRad="254000" sx="102000" sy="102000" algn="ctr" rotWithShape="0">
                  <a:prstClr val="black">
                    <a:alpha val="20000"/>
                  </a:prstClr>
                </a:outerShdw>
              </a:effectLst>
            </c:spPr>
          </c:dPt>
          <c:dLbls>
            <c:numFmt formatCode="General" sourceLinked="1"/>
            <c:spPr>
              <a:pattFill prst="pct75">
                <a:fgClr>
                  <a:schemeClr val="tx1">
                    <a:lumMod val="75000"/>
                    <a:lumOff val="25000"/>
                  </a:schemeClr>
                </a:fgClr>
                <a:bgClr>
                  <a:schemeClr val="tx1">
                    <a:lumMod val="65000"/>
                    <a:lumOff val="35000"/>
                  </a:schemeClr>
                </a:bgClr>
              </a:pattFill>
              <a:ln w="6350">
                <a:noFill/>
              </a:ln>
              <a:effectLst>
                <a:outerShdw blurRad="50800" dist="38100" dir="2700000" algn="tl" rotWithShape="0">
                  <a:prstClr val="black">
                    <a:alpha val="40000"/>
                  </a:prstClr>
                </a:outerShdw>
              </a:effectLst>
            </c:spPr>
            <c:txPr>
              <a:bodyPr vert="horz" rot="0" spcFirstLastPara="1" vertOverflow="ellipsis" anchor="ctr" anchorCtr="1" wrap="square" lIns="38100" tIns="19050" rIns="38100" bIns="19050">
                <a:spAutoFit/>
              </a:bodyPr>
              <a:lstStyle/>
              <a:p>
                <a:pPr algn="ctr">
                  <a:defRPr lang="en-US" sz="1000" b="1" i="0" u="none" baseline="0" kern="120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solidFill>
                    <a:schemeClr val="tx1">
                      <a:lumMod val="50000"/>
                      <a:lumOff val="50000"/>
                    </a:schemeClr>
                  </a:solidFill>
                </a:ln>
                <a:effectLst/>
              </c:spPr>
            </c:leaderLines>
          </c:dLbls>
          <c:val>
            <c:numRef>
              <c:f>'Listado único'!$O$4:$P$4</c:f>
              <c:numCache>
                <c:formatCode>General</c:formatCode>
                <c:ptCount val="2"/>
                <c:pt idx="0">
                  <c:v>0</c:v>
                </c:pt>
                <c:pt idx="1">
                  <c:v>9</c:v>
                </c:pt>
              </c:numCache>
            </c:numRef>
          </c:val>
          <c:extLst>
            <c:ext xmlns:c16="http://schemas.microsoft.com/office/drawing/2014/chart" uri="{C3380CC4-5D6E-409C-BE32-E72D297353CC}">
              <c16:uniqueId val="{00000004-4A79-4771-84FD-A804EDB84523}"/>
            </c:ext>
          </c:extLst>
        </c:ser>
        <c:dLbls>
          <c:showLegendKey val="0"/>
          <c:showVal val="0"/>
          <c:showCatName val="0"/>
          <c:showSerName val="0"/>
          <c:showPercent val="1"/>
          <c:showBubbleSize val="0"/>
          <c:showLeaderLines val="1"/>
        </c:dLbls>
        <c:holeSize val="50"/>
      </c:doughnutChart>
      <c:spPr>
        <a:no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a:noFill/>
      <a:round/>
    </a:ln>
    <a:effectLst/>
  </c:spPr>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Relationships xmlns="http://schemas.openxmlformats.org/package/2006/relationships"><Relationship Id="rId40" Type="http://schemas.openxmlformats.org/officeDocument/2006/relationships/hyperlink" Target="#'Inventario de herramientas'!A1" /><Relationship Id="rId20" Type="http://schemas.openxmlformats.org/officeDocument/2006/relationships/image" Target="../media/image3.svg" /><Relationship Id="rId42" Type="http://schemas.openxmlformats.org/officeDocument/2006/relationships/hyperlink" Target="#'Comparador de herramientas'!A1" /><Relationship Id="rId41" Type="http://schemas.openxmlformats.org/officeDocument/2006/relationships/hyperlink" Target="#'Comparador de herramientas'!A1" /><Relationship Id="rId22" Type="http://schemas.openxmlformats.org/officeDocument/2006/relationships/hyperlink" Target="#'Comparador de herramientas'!A1" /><Relationship Id="rId44" Type="http://schemas.openxmlformats.org/officeDocument/2006/relationships/hyperlink" Target="#Cr&#233;ditos!A1" /><Relationship Id="rId21" Type="http://schemas.openxmlformats.org/officeDocument/2006/relationships/hyperlink" Target="#'Comparador de herramientas'!A1" /><Relationship Id="rId43" Type="http://schemas.openxmlformats.org/officeDocument/2006/relationships/hyperlink" Target="#Cr&#233;ditos!A1" /><Relationship Id="rId24" Type="http://schemas.openxmlformats.org/officeDocument/2006/relationships/image" Target="../media/image7.png" /><Relationship Id="rId46" Type="http://schemas.openxmlformats.org/officeDocument/2006/relationships/hyperlink" Target="#'&#161;Atenci&#243;n!'!A1" /><Relationship Id="rId23" Type="http://schemas.openxmlformats.org/officeDocument/2006/relationships/hyperlink" Target="#Cr&#233;ditos!A1" /><Relationship Id="rId45" Type="http://schemas.openxmlformats.org/officeDocument/2006/relationships/hyperlink" Target="#'&#161;Atenci&#243;n!'!A1" /><Relationship Id="rId1" Type="http://schemas.openxmlformats.org/officeDocument/2006/relationships/image" Target="../media/image5.png" /><Relationship Id="rId2" Type="http://schemas.openxmlformats.org/officeDocument/2006/relationships/image" Target="../media/image1.jpeg" /><Relationship Id="rId3" Type="http://schemas.openxmlformats.org/officeDocument/2006/relationships/hyperlink" Target="#Inicio!A1" /><Relationship Id="rId4" Type="http://schemas.openxmlformats.org/officeDocument/2006/relationships/image" Target="../media/image6.png" /><Relationship Id="rId9" Type="http://schemas.openxmlformats.org/officeDocument/2006/relationships/image" Target="../media/image9.png" /><Relationship Id="rId26" Type="http://schemas.openxmlformats.org/officeDocument/2006/relationships/hyperlink" Target="#Cr&#233;ditos!A1" /><Relationship Id="rId25" Type="http://schemas.openxmlformats.org/officeDocument/2006/relationships/image" Target="../media/image4.svg" /><Relationship Id="rId28" Type="http://schemas.openxmlformats.org/officeDocument/2006/relationships/hyperlink" Target="#'&#161;Atenci&#243;n!'!A1" /><Relationship Id="rId27" Type="http://schemas.openxmlformats.org/officeDocument/2006/relationships/hyperlink" Target="#Cr&#233;ditos!A1" /><Relationship Id="rId5" Type="http://schemas.openxmlformats.org/officeDocument/2006/relationships/image" Target="../media/image5.svg" /><Relationship Id="rId6" Type="http://schemas.openxmlformats.org/officeDocument/2006/relationships/hyperlink" Target="#Inicio!A1" /><Relationship Id="rId29" Type="http://schemas.openxmlformats.org/officeDocument/2006/relationships/image" Target="../media/image8.png" /><Relationship Id="rId7" Type="http://schemas.openxmlformats.org/officeDocument/2006/relationships/hyperlink" Target="#Inicio!A1" /><Relationship Id="rId8" Type="http://schemas.openxmlformats.org/officeDocument/2006/relationships/hyperlink" Target="#Buscador!A1" /><Relationship Id="rId31" Type="http://schemas.openxmlformats.org/officeDocument/2006/relationships/hyperlink" Target="#'&#161;Atenci&#243;n!'!A1" /><Relationship Id="rId30" Type="http://schemas.openxmlformats.org/officeDocument/2006/relationships/image" Target="../media/image1.svg" /><Relationship Id="rId11" Type="http://schemas.openxmlformats.org/officeDocument/2006/relationships/hyperlink" Target="#Buscador!A1" /><Relationship Id="rId33" Type="http://schemas.openxmlformats.org/officeDocument/2006/relationships/image" Target="../media/image2.png" /><Relationship Id="rId10" Type="http://schemas.openxmlformats.org/officeDocument/2006/relationships/image" Target="../media/image6.svg" /><Relationship Id="rId32" Type="http://schemas.openxmlformats.org/officeDocument/2006/relationships/hyperlink" Target="#'&#161;Atenci&#243;n!'!A1" /><Relationship Id="rId13" Type="http://schemas.openxmlformats.org/officeDocument/2006/relationships/hyperlink" Target="#'Inventario de herramientas'!A1" /><Relationship Id="rId35" Type="http://schemas.openxmlformats.org/officeDocument/2006/relationships/hyperlink" Target="#Inicio!A1" /><Relationship Id="rId12" Type="http://schemas.openxmlformats.org/officeDocument/2006/relationships/hyperlink" Target="#Buscador!A1" /><Relationship Id="rId34" Type="http://schemas.openxmlformats.org/officeDocument/2006/relationships/image" Target="../media/image1.png" /><Relationship Id="rId15" Type="http://schemas.openxmlformats.org/officeDocument/2006/relationships/image" Target="../media/image2.svg" /><Relationship Id="rId37" Type="http://schemas.openxmlformats.org/officeDocument/2006/relationships/hyperlink" Target="#Buscador!A1" /><Relationship Id="rId14" Type="http://schemas.openxmlformats.org/officeDocument/2006/relationships/image" Target="../media/image3.png" /><Relationship Id="rId36" Type="http://schemas.openxmlformats.org/officeDocument/2006/relationships/hyperlink" Target="#Inicio!A1" /><Relationship Id="rId17" Type="http://schemas.openxmlformats.org/officeDocument/2006/relationships/hyperlink" Target="#'Inventario de herramientas'!A1" /><Relationship Id="rId39" Type="http://schemas.openxmlformats.org/officeDocument/2006/relationships/hyperlink" Target="#'Inventario de herramientas'!A1" /><Relationship Id="rId16" Type="http://schemas.openxmlformats.org/officeDocument/2006/relationships/hyperlink" Target="#'Inventario de herramientas'!A1" /><Relationship Id="rId38" Type="http://schemas.openxmlformats.org/officeDocument/2006/relationships/hyperlink" Target="#Buscador!A1" /><Relationship Id="rId19" Type="http://schemas.openxmlformats.org/officeDocument/2006/relationships/image" Target="../media/image4.png" /><Relationship Id="rId18" Type="http://schemas.openxmlformats.org/officeDocument/2006/relationships/hyperlink" Target="#'Comparador de herramientas'!A1" /></Relationships>
</file>

<file path=xl/drawings/_rels/drawing2.xml.rels><?xml version="1.0" encoding="UTF-8" standalone="yes"?><Relationships xmlns="http://schemas.openxmlformats.org/package/2006/relationships"><Relationship Id="rId40" Type="http://schemas.openxmlformats.org/officeDocument/2006/relationships/hyperlink" Target="#Buscador!A1" /><Relationship Id="rId42" Type="http://schemas.openxmlformats.org/officeDocument/2006/relationships/hyperlink" Target="#'Inventario de herramientas'!A1" /><Relationship Id="rId41" Type="http://schemas.openxmlformats.org/officeDocument/2006/relationships/hyperlink" Target="#Buscador!A1" /><Relationship Id="rId44" Type="http://schemas.openxmlformats.org/officeDocument/2006/relationships/hyperlink" Target="#'Comparador de herramientas'!A1" /><Relationship Id="rId43" Type="http://schemas.openxmlformats.org/officeDocument/2006/relationships/hyperlink" Target="#'Inventario de herramientas'!A1" /><Relationship Id="rId46" Type="http://schemas.openxmlformats.org/officeDocument/2006/relationships/hyperlink" Target="#Cr&#233;ditos!A1" /><Relationship Id="rId45" Type="http://schemas.openxmlformats.org/officeDocument/2006/relationships/hyperlink" Target="#'Comparador de herramientas'!A1" /><Relationship Id="rId1" Type="http://schemas.openxmlformats.org/officeDocument/2006/relationships/hyperlink" Target="#'Ayuda buscador'!A1" /><Relationship Id="rId2" Type="http://schemas.openxmlformats.org/officeDocument/2006/relationships/image" Target="../media/image10.png" /><Relationship Id="rId3" Type="http://schemas.openxmlformats.org/officeDocument/2006/relationships/image" Target="../media/image7.svg" /><Relationship Id="rId4" Type="http://schemas.openxmlformats.org/officeDocument/2006/relationships/hyperlink" Target="#'Ayuda buscador'!A1" /><Relationship Id="rId9" Type="http://schemas.openxmlformats.org/officeDocument/2006/relationships/hyperlink" Target="#Inicio!A1" /><Relationship Id="rId48" Type="http://schemas.openxmlformats.org/officeDocument/2006/relationships/hyperlink" Target="#'&#161;Atenci&#243;n!'!A1" /><Relationship Id="rId47" Type="http://schemas.openxmlformats.org/officeDocument/2006/relationships/hyperlink" Target="#Cr&#233;ditos!A1" /><Relationship Id="rId49" Type="http://schemas.openxmlformats.org/officeDocument/2006/relationships/hyperlink" Target="#'&#161;Atenci&#243;n!'!A1" /><Relationship Id="rId5" Type="http://schemas.openxmlformats.org/officeDocument/2006/relationships/hyperlink" Target="#'Ayuda buscador'!A1" /><Relationship Id="rId6" Type="http://schemas.openxmlformats.org/officeDocument/2006/relationships/hyperlink" Target="#Inicio!A1" /><Relationship Id="rId7" Type="http://schemas.openxmlformats.org/officeDocument/2006/relationships/image" Target="../media/image11.png" /><Relationship Id="rId8" Type="http://schemas.openxmlformats.org/officeDocument/2006/relationships/image" Target="../media/image9.svg" /><Relationship Id="rId31" Type="http://schemas.openxmlformats.org/officeDocument/2006/relationships/hyperlink" Target="#'&#161;Atenci&#243;n!'!A1" /><Relationship Id="rId30" Type="http://schemas.openxmlformats.org/officeDocument/2006/relationships/hyperlink" Target="#Cr&#233;ditos!A1" /><Relationship Id="rId33" Type="http://schemas.openxmlformats.org/officeDocument/2006/relationships/image" Target="../media/image1.svg" /><Relationship Id="rId32" Type="http://schemas.openxmlformats.org/officeDocument/2006/relationships/image" Target="../media/image8.png" /><Relationship Id="rId35" Type="http://schemas.openxmlformats.org/officeDocument/2006/relationships/hyperlink" Target="#'&#161;Atenci&#243;n!'!A1" /><Relationship Id="rId34" Type="http://schemas.openxmlformats.org/officeDocument/2006/relationships/hyperlink" Target="#'&#161;Atenci&#243;n!'!A1" /><Relationship Id="rId37" Type="http://schemas.openxmlformats.org/officeDocument/2006/relationships/hyperlink" Target="#'Ayuda buscador'!A1" /><Relationship Id="rId36" Type="http://schemas.openxmlformats.org/officeDocument/2006/relationships/hyperlink" Target="#'Ayuda buscador'!A1" /><Relationship Id="rId39" Type="http://schemas.openxmlformats.org/officeDocument/2006/relationships/hyperlink" Target="#Inicio!A1" /><Relationship Id="rId38" Type="http://schemas.openxmlformats.org/officeDocument/2006/relationships/hyperlink" Target="#Inicio!A1" /><Relationship Id="rId20" Type="http://schemas.openxmlformats.org/officeDocument/2006/relationships/hyperlink" Target="#'Inventario de herramientas'!A1" /><Relationship Id="rId22" Type="http://schemas.openxmlformats.org/officeDocument/2006/relationships/image" Target="../media/image4.png" /><Relationship Id="rId21" Type="http://schemas.openxmlformats.org/officeDocument/2006/relationships/hyperlink" Target="#'Comparador de herramientas'!A1" /><Relationship Id="rId24" Type="http://schemas.openxmlformats.org/officeDocument/2006/relationships/hyperlink" Target="#'Comparador de herramientas'!A1" /><Relationship Id="rId23" Type="http://schemas.openxmlformats.org/officeDocument/2006/relationships/image" Target="../media/image3.svg" /><Relationship Id="rId26" Type="http://schemas.openxmlformats.org/officeDocument/2006/relationships/hyperlink" Target="#Cr&#233;ditos!A1" /><Relationship Id="rId25" Type="http://schemas.openxmlformats.org/officeDocument/2006/relationships/hyperlink" Target="#'Comparador de herramientas'!A1" /><Relationship Id="rId28" Type="http://schemas.openxmlformats.org/officeDocument/2006/relationships/image" Target="../media/image4.svg" /><Relationship Id="rId27" Type="http://schemas.openxmlformats.org/officeDocument/2006/relationships/image" Target="../media/image7.png" /><Relationship Id="rId29" Type="http://schemas.openxmlformats.org/officeDocument/2006/relationships/hyperlink" Target="#Cr&#233;ditos!A1" /><Relationship Id="rId11" Type="http://schemas.openxmlformats.org/officeDocument/2006/relationships/hyperlink" Target="#Buscador!A1" /><Relationship Id="rId10" Type="http://schemas.openxmlformats.org/officeDocument/2006/relationships/hyperlink" Target="#Inicio!A1" /><Relationship Id="rId13" Type="http://schemas.openxmlformats.org/officeDocument/2006/relationships/image" Target="../media/image8.svg" /><Relationship Id="rId12" Type="http://schemas.openxmlformats.org/officeDocument/2006/relationships/image" Target="../media/image12.png" /><Relationship Id="rId15" Type="http://schemas.openxmlformats.org/officeDocument/2006/relationships/hyperlink" Target="#Buscador!A1" /><Relationship Id="rId14" Type="http://schemas.openxmlformats.org/officeDocument/2006/relationships/hyperlink" Target="#Buscador!A1" /><Relationship Id="rId17" Type="http://schemas.openxmlformats.org/officeDocument/2006/relationships/image" Target="../media/image3.png" /><Relationship Id="rId16" Type="http://schemas.openxmlformats.org/officeDocument/2006/relationships/hyperlink" Target="#'Inventario de herramientas'!A1" /><Relationship Id="rId19" Type="http://schemas.openxmlformats.org/officeDocument/2006/relationships/hyperlink" Target="#'Inventario de herramientas'!A1" /><Relationship Id="rId18" Type="http://schemas.openxmlformats.org/officeDocument/2006/relationships/image" Target="../media/image2.svg" /></Relationships>
</file>

<file path=xl/drawings/_rels/drawing3.xml.rels><?xml version="1.0" encoding="UTF-8" standalone="yes"?><Relationships xmlns="http://schemas.openxmlformats.org/package/2006/relationships"><Relationship Id="rId40" Type="http://schemas.openxmlformats.org/officeDocument/2006/relationships/hyperlink" Target="#Buscador!A1" /><Relationship Id="rId42" Type="http://schemas.openxmlformats.org/officeDocument/2006/relationships/hyperlink" Target="#'Inventario de herramientas'!A1" /><Relationship Id="rId41" Type="http://schemas.openxmlformats.org/officeDocument/2006/relationships/hyperlink" Target="#Buscador!A1" /><Relationship Id="rId44" Type="http://schemas.openxmlformats.org/officeDocument/2006/relationships/hyperlink" Target="#'Comparador de herramientas'!A1" /><Relationship Id="rId43" Type="http://schemas.openxmlformats.org/officeDocument/2006/relationships/hyperlink" Target="#'Inventario de herramientas'!A1" /><Relationship Id="rId46" Type="http://schemas.openxmlformats.org/officeDocument/2006/relationships/hyperlink" Target="#Cr&#233;ditos!A1" /><Relationship Id="rId45" Type="http://schemas.openxmlformats.org/officeDocument/2006/relationships/hyperlink" Target="#'Comparador de herramientas'!A1" /><Relationship Id="rId1" Type="http://schemas.openxmlformats.org/officeDocument/2006/relationships/hyperlink" Target="#'Ayuda inventario de herramienta'!A1" /><Relationship Id="rId2" Type="http://schemas.openxmlformats.org/officeDocument/2006/relationships/image" Target="../media/image10.png" /><Relationship Id="rId3" Type="http://schemas.openxmlformats.org/officeDocument/2006/relationships/image" Target="../media/image7.svg" /><Relationship Id="rId4" Type="http://schemas.openxmlformats.org/officeDocument/2006/relationships/hyperlink" Target="#'Ayuda inventario de herramienta'!A1" /><Relationship Id="rId9" Type="http://schemas.openxmlformats.org/officeDocument/2006/relationships/hyperlink" Target="#Inicio!A1" /><Relationship Id="rId48" Type="http://schemas.openxmlformats.org/officeDocument/2006/relationships/hyperlink" Target="#'&#161;Atenci&#243;n!'!A1" /><Relationship Id="rId47" Type="http://schemas.openxmlformats.org/officeDocument/2006/relationships/hyperlink" Target="#Cr&#233;ditos!A1" /><Relationship Id="rId49" Type="http://schemas.openxmlformats.org/officeDocument/2006/relationships/hyperlink" Target="#'&#161;Atenci&#243;n!'!A1" /><Relationship Id="rId5" Type="http://schemas.openxmlformats.org/officeDocument/2006/relationships/hyperlink" Target="#'Ayuda inventario de herramienta'!A1" /><Relationship Id="rId6" Type="http://schemas.openxmlformats.org/officeDocument/2006/relationships/hyperlink" Target="#Inicio!A1" /><Relationship Id="rId7" Type="http://schemas.openxmlformats.org/officeDocument/2006/relationships/image" Target="../media/image11.png" /><Relationship Id="rId8" Type="http://schemas.openxmlformats.org/officeDocument/2006/relationships/image" Target="../media/image9.svg" /><Relationship Id="rId31" Type="http://schemas.openxmlformats.org/officeDocument/2006/relationships/hyperlink" Target="#'&#161;Atenci&#243;n!'!A1" /><Relationship Id="rId30" Type="http://schemas.openxmlformats.org/officeDocument/2006/relationships/hyperlink" Target="#Cr&#233;ditos!A1" /><Relationship Id="rId33" Type="http://schemas.openxmlformats.org/officeDocument/2006/relationships/image" Target="../media/image1.svg" /><Relationship Id="rId32" Type="http://schemas.openxmlformats.org/officeDocument/2006/relationships/image" Target="../media/image8.png" /><Relationship Id="rId35" Type="http://schemas.openxmlformats.org/officeDocument/2006/relationships/hyperlink" Target="#'&#161;Atenci&#243;n!'!A1" /><Relationship Id="rId34" Type="http://schemas.openxmlformats.org/officeDocument/2006/relationships/hyperlink" Target="#'&#161;Atenci&#243;n!'!A1" /><Relationship Id="rId37" Type="http://schemas.openxmlformats.org/officeDocument/2006/relationships/hyperlink" Target="#'Ayuda inventario de herramienta'!A1" /><Relationship Id="rId36" Type="http://schemas.openxmlformats.org/officeDocument/2006/relationships/hyperlink" Target="#'Ayuda inventario de herramienta'!A1" /><Relationship Id="rId39" Type="http://schemas.openxmlformats.org/officeDocument/2006/relationships/hyperlink" Target="#Inicio!A1" /><Relationship Id="rId38" Type="http://schemas.openxmlformats.org/officeDocument/2006/relationships/hyperlink" Target="#Inicio!A1" /><Relationship Id="rId20" Type="http://schemas.openxmlformats.org/officeDocument/2006/relationships/hyperlink" Target="#'Inventario de herramientas'!A1" /><Relationship Id="rId22" Type="http://schemas.openxmlformats.org/officeDocument/2006/relationships/image" Target="../media/image4.png" /><Relationship Id="rId21" Type="http://schemas.openxmlformats.org/officeDocument/2006/relationships/hyperlink" Target="#'Comparador de herramientas'!A1" /><Relationship Id="rId24" Type="http://schemas.openxmlformats.org/officeDocument/2006/relationships/hyperlink" Target="#'Comparador de herramientas'!A1" /><Relationship Id="rId23" Type="http://schemas.openxmlformats.org/officeDocument/2006/relationships/image" Target="../media/image3.svg" /><Relationship Id="rId26" Type="http://schemas.openxmlformats.org/officeDocument/2006/relationships/hyperlink" Target="#Cr&#233;ditos!A1" /><Relationship Id="rId25" Type="http://schemas.openxmlformats.org/officeDocument/2006/relationships/hyperlink" Target="#'Comparador de herramientas'!A1" /><Relationship Id="rId28" Type="http://schemas.openxmlformats.org/officeDocument/2006/relationships/image" Target="../media/image4.svg" /><Relationship Id="rId27" Type="http://schemas.openxmlformats.org/officeDocument/2006/relationships/image" Target="../media/image7.png" /><Relationship Id="rId29" Type="http://schemas.openxmlformats.org/officeDocument/2006/relationships/hyperlink" Target="#Cr&#233;ditos!A1" /><Relationship Id="rId11" Type="http://schemas.openxmlformats.org/officeDocument/2006/relationships/hyperlink" Target="#Buscador!A1" /><Relationship Id="rId10" Type="http://schemas.openxmlformats.org/officeDocument/2006/relationships/hyperlink" Target="#Inicio!A1" /><Relationship Id="rId13" Type="http://schemas.openxmlformats.org/officeDocument/2006/relationships/image" Target="../media/image11.svg" /><Relationship Id="rId12" Type="http://schemas.openxmlformats.org/officeDocument/2006/relationships/image" Target="../media/image9.png" /><Relationship Id="rId15" Type="http://schemas.openxmlformats.org/officeDocument/2006/relationships/hyperlink" Target="#Buscador!A1" /><Relationship Id="rId14" Type="http://schemas.openxmlformats.org/officeDocument/2006/relationships/hyperlink" Target="#Buscador!A1" /><Relationship Id="rId17" Type="http://schemas.openxmlformats.org/officeDocument/2006/relationships/image" Target="../media/image13.png" /><Relationship Id="rId16" Type="http://schemas.openxmlformats.org/officeDocument/2006/relationships/hyperlink" Target="#'Inventario de herramientas'!A1" /><Relationship Id="rId19" Type="http://schemas.openxmlformats.org/officeDocument/2006/relationships/hyperlink" Target="#'Inventario de herramientas'!A1" /><Relationship Id="rId18" Type="http://schemas.openxmlformats.org/officeDocument/2006/relationships/image" Target="../media/image10.svg" /></Relationships>
</file>

<file path=xl/drawings/_rels/drawing4.xml.rels><?xml version="1.0" encoding="UTF-8" standalone="yes"?><Relationships xmlns="http://schemas.openxmlformats.org/package/2006/relationships"><Relationship Id="rId40" Type="http://schemas.openxmlformats.org/officeDocument/2006/relationships/hyperlink" Target="#'Ayuda comparador herramientas'!A1" /><Relationship Id="rId42" Type="http://schemas.openxmlformats.org/officeDocument/2006/relationships/hyperlink" Target="#Inicio!A1" /><Relationship Id="rId41" Type="http://schemas.openxmlformats.org/officeDocument/2006/relationships/hyperlink" Target="#Inicio!A1" /><Relationship Id="rId44" Type="http://schemas.openxmlformats.org/officeDocument/2006/relationships/hyperlink" Target="#Buscador!A1" /><Relationship Id="rId43" Type="http://schemas.openxmlformats.org/officeDocument/2006/relationships/hyperlink" Target="#Buscador!A1" /><Relationship Id="rId46" Type="http://schemas.openxmlformats.org/officeDocument/2006/relationships/hyperlink" Target="#'Inventario de herramientas'!A1" /><Relationship Id="rId45" Type="http://schemas.openxmlformats.org/officeDocument/2006/relationships/hyperlink" Target="#'Inventario de herramientas'!A1" /><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hyperlink" Target="#'Ayuda comparador herramientas'!A1" /><Relationship Id="rId9" Type="http://schemas.openxmlformats.org/officeDocument/2006/relationships/hyperlink" Target="#Inicio!A1" /><Relationship Id="rId48" Type="http://schemas.openxmlformats.org/officeDocument/2006/relationships/hyperlink" Target="#'Comparador de herramientas'!A1" /><Relationship Id="rId47" Type="http://schemas.openxmlformats.org/officeDocument/2006/relationships/hyperlink" Target="#'Comparador de herramientas'!A1" /><Relationship Id="rId49" Type="http://schemas.openxmlformats.org/officeDocument/2006/relationships/hyperlink" Target="#Cr&#233;ditos!A1" /><Relationship Id="rId5" Type="http://schemas.openxmlformats.org/officeDocument/2006/relationships/image" Target="../media/image10.png" /><Relationship Id="rId6" Type="http://schemas.openxmlformats.org/officeDocument/2006/relationships/image" Target="../media/image7.svg" /><Relationship Id="rId7" Type="http://schemas.openxmlformats.org/officeDocument/2006/relationships/hyperlink" Target="#'Ayuda comparador herramientas'!A1" /><Relationship Id="rId8" Type="http://schemas.openxmlformats.org/officeDocument/2006/relationships/hyperlink" Target="#'Ayuda comparador herramientas'!A1" /><Relationship Id="rId31" Type="http://schemas.openxmlformats.org/officeDocument/2006/relationships/image" Target="../media/image4.svg" /><Relationship Id="rId30" Type="http://schemas.openxmlformats.org/officeDocument/2006/relationships/image" Target="../media/image7.png" /><Relationship Id="rId33" Type="http://schemas.openxmlformats.org/officeDocument/2006/relationships/hyperlink" Target="#Cr&#233;ditos!A1" /><Relationship Id="rId32" Type="http://schemas.openxmlformats.org/officeDocument/2006/relationships/hyperlink" Target="#Cr&#233;ditos!A1" /><Relationship Id="rId35" Type="http://schemas.openxmlformats.org/officeDocument/2006/relationships/image" Target="../media/image8.png" /><Relationship Id="rId34" Type="http://schemas.openxmlformats.org/officeDocument/2006/relationships/hyperlink" Target="#'&#161;Atenci&#243;n!'!A1" /><Relationship Id="rId37" Type="http://schemas.openxmlformats.org/officeDocument/2006/relationships/hyperlink" Target="#'&#161;Atenci&#243;n!'!A1" /><Relationship Id="rId36" Type="http://schemas.openxmlformats.org/officeDocument/2006/relationships/image" Target="../media/image1.svg" /><Relationship Id="rId39" Type="http://schemas.openxmlformats.org/officeDocument/2006/relationships/hyperlink" Target="#'Ayuda comparador herramientas'!A1" /><Relationship Id="rId38" Type="http://schemas.openxmlformats.org/officeDocument/2006/relationships/hyperlink" Target="#'&#161;Atenci&#243;n!'!A1" /><Relationship Id="rId20" Type="http://schemas.openxmlformats.org/officeDocument/2006/relationships/image" Target="../media/image3.png" /><Relationship Id="rId22" Type="http://schemas.openxmlformats.org/officeDocument/2006/relationships/hyperlink" Target="#'Inventario de herramientas'!A1" /><Relationship Id="rId21" Type="http://schemas.openxmlformats.org/officeDocument/2006/relationships/image" Target="../media/image2.svg" /><Relationship Id="rId24" Type="http://schemas.openxmlformats.org/officeDocument/2006/relationships/hyperlink" Target="#'Comparador de herramientas'!A1" /><Relationship Id="rId23" Type="http://schemas.openxmlformats.org/officeDocument/2006/relationships/hyperlink" Target="#'Inventario de herramientas'!A1" /><Relationship Id="rId26" Type="http://schemas.openxmlformats.org/officeDocument/2006/relationships/image" Target="../media/image12.svg" /><Relationship Id="rId25" Type="http://schemas.openxmlformats.org/officeDocument/2006/relationships/image" Target="../media/image14.png" /><Relationship Id="rId28" Type="http://schemas.openxmlformats.org/officeDocument/2006/relationships/hyperlink" Target="#'Comparador de herramientas'!A1" /><Relationship Id="rId27" Type="http://schemas.openxmlformats.org/officeDocument/2006/relationships/hyperlink" Target="#'Comparador de herramientas'!A1" /><Relationship Id="rId29" Type="http://schemas.openxmlformats.org/officeDocument/2006/relationships/hyperlink" Target="#Cr&#233;ditos!A1" /><Relationship Id="rId51" Type="http://schemas.openxmlformats.org/officeDocument/2006/relationships/hyperlink" Target="#'&#161;Atenci&#243;n!'!A1" /><Relationship Id="rId50" Type="http://schemas.openxmlformats.org/officeDocument/2006/relationships/hyperlink" Target="#Cr&#233;ditos!A1" /><Relationship Id="rId52" Type="http://schemas.openxmlformats.org/officeDocument/2006/relationships/hyperlink" Target="#'&#161;Atenci&#243;n!'!A1" /><Relationship Id="rId11" Type="http://schemas.openxmlformats.org/officeDocument/2006/relationships/image" Target="../media/image9.svg" /><Relationship Id="rId10" Type="http://schemas.openxmlformats.org/officeDocument/2006/relationships/image" Target="../media/image11.png" /><Relationship Id="rId13" Type="http://schemas.openxmlformats.org/officeDocument/2006/relationships/hyperlink" Target="#Inicio!A1" /><Relationship Id="rId12" Type="http://schemas.openxmlformats.org/officeDocument/2006/relationships/hyperlink" Target="#Inicio!A1" /><Relationship Id="rId15" Type="http://schemas.openxmlformats.org/officeDocument/2006/relationships/image" Target="../media/image9.png" /><Relationship Id="rId14" Type="http://schemas.openxmlformats.org/officeDocument/2006/relationships/hyperlink" Target="#Buscador!A1" /><Relationship Id="rId17" Type="http://schemas.openxmlformats.org/officeDocument/2006/relationships/hyperlink" Target="#Buscador!A1" /><Relationship Id="rId16" Type="http://schemas.openxmlformats.org/officeDocument/2006/relationships/image" Target="../media/image11.svg" /><Relationship Id="rId19" Type="http://schemas.openxmlformats.org/officeDocument/2006/relationships/hyperlink" Target="#'Inventario de herramientas'!A1" /><Relationship Id="rId18" Type="http://schemas.openxmlformats.org/officeDocument/2006/relationships/hyperlink" Target="#Buscador!A1" /></Relationships>
</file>

<file path=xl/drawings/_rels/drawing5.xml.rels><?xml version="1.0" encoding="UTF-8" standalone="yes"?><Relationships xmlns="http://schemas.openxmlformats.org/package/2006/relationships"><Relationship Id="rId40" Type="http://schemas.openxmlformats.org/officeDocument/2006/relationships/hyperlink" Target="#Cr&#233;ditos!A1" /><Relationship Id="rId20" Type="http://schemas.openxmlformats.org/officeDocument/2006/relationships/hyperlink" Target="#'Comparador de herramientas'!A1" /><Relationship Id="rId42" Type="http://schemas.openxmlformats.org/officeDocument/2006/relationships/hyperlink" Target="#'&#161;Atenci&#243;n!'!A1" /><Relationship Id="rId41" Type="http://schemas.openxmlformats.org/officeDocument/2006/relationships/hyperlink" Target="#'&#161;Atenci&#243;n!'!A1" /><Relationship Id="rId22" Type="http://schemas.openxmlformats.org/officeDocument/2006/relationships/image" Target="../media/image15.png" /><Relationship Id="rId21" Type="http://schemas.openxmlformats.org/officeDocument/2006/relationships/hyperlink" Target="#Cr&#233;ditos!A1" /><Relationship Id="rId24" Type="http://schemas.openxmlformats.org/officeDocument/2006/relationships/hyperlink" Target="#Cr&#233;ditos!A1" /><Relationship Id="rId23" Type="http://schemas.openxmlformats.org/officeDocument/2006/relationships/image" Target="../media/image13.svg" /><Relationship Id="rId1" Type="http://schemas.openxmlformats.org/officeDocument/2006/relationships/hyperlink" Target="#Inicio!A1" /><Relationship Id="rId2" Type="http://schemas.openxmlformats.org/officeDocument/2006/relationships/image" Target="../media/image11.png" /><Relationship Id="rId3" Type="http://schemas.openxmlformats.org/officeDocument/2006/relationships/image" Target="../media/image9.svg" /><Relationship Id="rId4" Type="http://schemas.openxmlformats.org/officeDocument/2006/relationships/hyperlink" Target="#Inicio!A1" /><Relationship Id="rId9" Type="http://schemas.openxmlformats.org/officeDocument/2006/relationships/hyperlink" Target="#Buscador!A1" /><Relationship Id="rId26" Type="http://schemas.openxmlformats.org/officeDocument/2006/relationships/hyperlink" Target="#'&#161;Atenci&#243;n!'!A1" /><Relationship Id="rId25" Type="http://schemas.openxmlformats.org/officeDocument/2006/relationships/hyperlink" Target="#Cr&#233;ditos!A1" /><Relationship Id="rId28" Type="http://schemas.openxmlformats.org/officeDocument/2006/relationships/image" Target="../media/image1.svg" /><Relationship Id="rId27" Type="http://schemas.openxmlformats.org/officeDocument/2006/relationships/image" Target="../media/image8.png" /><Relationship Id="rId5" Type="http://schemas.openxmlformats.org/officeDocument/2006/relationships/hyperlink" Target="#Inicio!A1" /><Relationship Id="rId6" Type="http://schemas.openxmlformats.org/officeDocument/2006/relationships/hyperlink" Target="#Buscador!A1" /><Relationship Id="rId29" Type="http://schemas.openxmlformats.org/officeDocument/2006/relationships/hyperlink" Target="#'&#161;Atenci&#243;n!'!A1" /><Relationship Id="rId7" Type="http://schemas.openxmlformats.org/officeDocument/2006/relationships/image" Target="../media/image9.png" /><Relationship Id="rId8" Type="http://schemas.openxmlformats.org/officeDocument/2006/relationships/image" Target="../media/image11.svg" /><Relationship Id="rId31" Type="http://schemas.openxmlformats.org/officeDocument/2006/relationships/hyperlink" Target="#Inicio!A1" /><Relationship Id="rId30" Type="http://schemas.openxmlformats.org/officeDocument/2006/relationships/hyperlink" Target="#'&#161;Atenci&#243;n!'!A1" /><Relationship Id="rId11" Type="http://schemas.openxmlformats.org/officeDocument/2006/relationships/hyperlink" Target="#'Inventario de herramientas'!A1" /><Relationship Id="rId33" Type="http://schemas.openxmlformats.org/officeDocument/2006/relationships/hyperlink" Target="#Buscador!A1" /><Relationship Id="rId10" Type="http://schemas.openxmlformats.org/officeDocument/2006/relationships/hyperlink" Target="#Buscador!A1" /><Relationship Id="rId32" Type="http://schemas.openxmlformats.org/officeDocument/2006/relationships/hyperlink" Target="#Inicio!A1" /><Relationship Id="rId13" Type="http://schemas.openxmlformats.org/officeDocument/2006/relationships/image" Target="../media/image2.svg" /><Relationship Id="rId35" Type="http://schemas.openxmlformats.org/officeDocument/2006/relationships/hyperlink" Target="#'Inventario de herramientas'!A1" /><Relationship Id="rId12" Type="http://schemas.openxmlformats.org/officeDocument/2006/relationships/image" Target="../media/image3.png" /><Relationship Id="rId34" Type="http://schemas.openxmlformats.org/officeDocument/2006/relationships/hyperlink" Target="#Buscador!A1" /><Relationship Id="rId15" Type="http://schemas.openxmlformats.org/officeDocument/2006/relationships/hyperlink" Target="#'Inventario de herramientas'!A1" /><Relationship Id="rId37" Type="http://schemas.openxmlformats.org/officeDocument/2006/relationships/hyperlink" Target="#'Comparador de herramientas'!A1" /><Relationship Id="rId14" Type="http://schemas.openxmlformats.org/officeDocument/2006/relationships/hyperlink" Target="#'Inventario de herramientas'!A1" /><Relationship Id="rId36" Type="http://schemas.openxmlformats.org/officeDocument/2006/relationships/hyperlink" Target="#'Inventario de herramientas'!A1" /><Relationship Id="rId17" Type="http://schemas.openxmlformats.org/officeDocument/2006/relationships/image" Target="../media/image4.png" /><Relationship Id="rId39" Type="http://schemas.openxmlformats.org/officeDocument/2006/relationships/hyperlink" Target="#Cr&#233;ditos!A1" /><Relationship Id="rId16" Type="http://schemas.openxmlformats.org/officeDocument/2006/relationships/hyperlink" Target="#'Comparador de herramientas'!A1" /><Relationship Id="rId38" Type="http://schemas.openxmlformats.org/officeDocument/2006/relationships/hyperlink" Target="#'Comparador de herramientas'!A1" /><Relationship Id="rId19" Type="http://schemas.openxmlformats.org/officeDocument/2006/relationships/hyperlink" Target="#'Comparador de herramientas'!A1" /><Relationship Id="rId18" Type="http://schemas.openxmlformats.org/officeDocument/2006/relationships/image" Target="../media/image3.svg" /></Relationships>
</file>

<file path=xl/drawings/_rels/drawing6.xml.rels><?xml version="1.0" encoding="UTF-8" standalone="yes"?><Relationships xmlns="http://schemas.openxmlformats.org/package/2006/relationships"><Relationship Id="rId40" Type="http://schemas.openxmlformats.org/officeDocument/2006/relationships/hyperlink" Target="#'Comparador de herramientas'!A1" /><Relationship Id="rId20" Type="http://schemas.openxmlformats.org/officeDocument/2006/relationships/image" Target="../media/image4.png" /><Relationship Id="rId42" Type="http://schemas.openxmlformats.org/officeDocument/2006/relationships/hyperlink" Target="#Cr&#233;ditos!A1" /><Relationship Id="rId41" Type="http://schemas.openxmlformats.org/officeDocument/2006/relationships/hyperlink" Target="#'Comparador de herramientas'!A1" /><Relationship Id="rId22" Type="http://schemas.openxmlformats.org/officeDocument/2006/relationships/hyperlink" Target="#'Comparador de herramientas'!A1" /><Relationship Id="rId44" Type="http://schemas.openxmlformats.org/officeDocument/2006/relationships/hyperlink" Target="#'&#161;Atenci&#243;n!'!A1" /><Relationship Id="rId21" Type="http://schemas.openxmlformats.org/officeDocument/2006/relationships/image" Target="../media/image3.svg" /><Relationship Id="rId43" Type="http://schemas.openxmlformats.org/officeDocument/2006/relationships/hyperlink" Target="#Cr&#233;ditos!A1" /><Relationship Id="rId24" Type="http://schemas.openxmlformats.org/officeDocument/2006/relationships/hyperlink" Target="#Cr&#233;ditos!A1" /><Relationship Id="rId23" Type="http://schemas.openxmlformats.org/officeDocument/2006/relationships/hyperlink" Target="#'Comparador de herramientas'!A1" /><Relationship Id="rId45" Type="http://schemas.openxmlformats.org/officeDocument/2006/relationships/hyperlink" Target="#'&#161;Atenci&#243;n!'!A1" /><Relationship Id="rId1" Type="http://schemas.openxmlformats.org/officeDocument/2006/relationships/image" Target="../media/image17.png" /><Relationship Id="rId2" Type="http://schemas.openxmlformats.org/officeDocument/2006/relationships/image" Target="../media/image15.svg" /><Relationship Id="rId3" Type="http://schemas.openxmlformats.org/officeDocument/2006/relationships/hyperlink" Target="https://checkpoint.url-protection.com/v1/r02/url?o=https%3A//www.hacienda.gob.es/es-ES/El%2520Ministerio/Paginas/Archivo/PGD-e/PoliticaGestionDocumental.aspx&amp;g=ZDg4NGMwYTIzZTUzMDBiYg==&amp;h=YTkyNmMwMzNkYzM4MmQ3N2FiOGNjZGYyOTQ1MWNjMjk2ZDIzZTBiNDhlMmYzYmQ4MzVkOGI4YzUzOGRhOTY3Ng==&amp;p=YzJlOmhhY2llbmRhOmM6b2ZmaWNlMzY1X2VtYWlsc19hdHRhY2htZW50OjBmNmQ4YmJmMzJiMzkzNjc0ZTM0OWEwNTI5YTU4Y2JlOjc6cDpG" TargetMode="External" /><Relationship Id="rId4" Type="http://schemas.openxmlformats.org/officeDocument/2006/relationships/hyperlink" Target="#Inicio!A1" /><Relationship Id="rId9" Type="http://schemas.openxmlformats.org/officeDocument/2006/relationships/hyperlink" Target="#Buscador!A1" /><Relationship Id="rId26" Type="http://schemas.openxmlformats.org/officeDocument/2006/relationships/image" Target="../media/image4.svg" /><Relationship Id="rId25" Type="http://schemas.openxmlformats.org/officeDocument/2006/relationships/image" Target="../media/image7.png" /><Relationship Id="rId28" Type="http://schemas.openxmlformats.org/officeDocument/2006/relationships/hyperlink" Target="#Cr&#233;ditos!A1" /><Relationship Id="rId27" Type="http://schemas.openxmlformats.org/officeDocument/2006/relationships/hyperlink" Target="#Cr&#233;ditos!A1" /><Relationship Id="rId5" Type="http://schemas.openxmlformats.org/officeDocument/2006/relationships/image" Target="../media/image11.png" /><Relationship Id="rId6" Type="http://schemas.openxmlformats.org/officeDocument/2006/relationships/image" Target="../media/image9.svg" /><Relationship Id="rId29" Type="http://schemas.openxmlformats.org/officeDocument/2006/relationships/hyperlink" Target="#'&#161;Atenci&#243;n!'!A1" /><Relationship Id="rId7" Type="http://schemas.openxmlformats.org/officeDocument/2006/relationships/hyperlink" Target="#Inicio!A1" /><Relationship Id="rId8" Type="http://schemas.openxmlformats.org/officeDocument/2006/relationships/hyperlink" Target="#Inicio!A1" /><Relationship Id="rId31" Type="http://schemas.openxmlformats.org/officeDocument/2006/relationships/image" Target="../media/image14.svg" /><Relationship Id="rId30" Type="http://schemas.openxmlformats.org/officeDocument/2006/relationships/image" Target="../media/image16.png" /><Relationship Id="rId11" Type="http://schemas.openxmlformats.org/officeDocument/2006/relationships/image" Target="../media/image11.svg" /><Relationship Id="rId33" Type="http://schemas.openxmlformats.org/officeDocument/2006/relationships/hyperlink" Target="#'&#161;Atenci&#243;n!'!A1" /><Relationship Id="rId10" Type="http://schemas.openxmlformats.org/officeDocument/2006/relationships/image" Target="../media/image9.png" /><Relationship Id="rId32" Type="http://schemas.openxmlformats.org/officeDocument/2006/relationships/hyperlink" Target="#'&#161;Atenci&#243;n!'!A1" /><Relationship Id="rId13" Type="http://schemas.openxmlformats.org/officeDocument/2006/relationships/hyperlink" Target="#Buscador!A1" /><Relationship Id="rId35" Type="http://schemas.openxmlformats.org/officeDocument/2006/relationships/hyperlink" Target="#Inicio!A1" /><Relationship Id="rId12" Type="http://schemas.openxmlformats.org/officeDocument/2006/relationships/hyperlink" Target="#Buscador!A1" /><Relationship Id="rId34" Type="http://schemas.openxmlformats.org/officeDocument/2006/relationships/hyperlink" Target="#Inicio!A1" /><Relationship Id="rId15" Type="http://schemas.openxmlformats.org/officeDocument/2006/relationships/image" Target="../media/image3.png" /><Relationship Id="rId37" Type="http://schemas.openxmlformats.org/officeDocument/2006/relationships/hyperlink" Target="#Buscador!A1" /><Relationship Id="rId14" Type="http://schemas.openxmlformats.org/officeDocument/2006/relationships/hyperlink" Target="#'Inventario de herramientas'!A1" /><Relationship Id="rId36" Type="http://schemas.openxmlformats.org/officeDocument/2006/relationships/hyperlink" Target="#Buscador!A1" /><Relationship Id="rId17" Type="http://schemas.openxmlformats.org/officeDocument/2006/relationships/hyperlink" Target="#'Inventario de herramientas'!A1" /><Relationship Id="rId39" Type="http://schemas.openxmlformats.org/officeDocument/2006/relationships/hyperlink" Target="#'Inventario de herramientas'!A1" /><Relationship Id="rId16" Type="http://schemas.openxmlformats.org/officeDocument/2006/relationships/image" Target="../media/image2.svg" /><Relationship Id="rId38" Type="http://schemas.openxmlformats.org/officeDocument/2006/relationships/hyperlink" Target="#'Inventario de herramientas'!A1" /><Relationship Id="rId19" Type="http://schemas.openxmlformats.org/officeDocument/2006/relationships/hyperlink" Target="#'Comparador de herramientas'!A1" /><Relationship Id="rId18" Type="http://schemas.openxmlformats.org/officeDocument/2006/relationships/hyperlink" Target="#'Inventario de herramientas'!A1" /></Relationships>
</file>

<file path=xl/drawings/_rels/drawing7.xml.rels><?xml version="1.0" encoding="UTF-8" standalone="yes"?><Relationships xmlns="http://schemas.openxmlformats.org/package/2006/relationships"><Relationship Id="rId1" Type="http://schemas.openxmlformats.org/officeDocument/2006/relationships/image" Target="../media/image18.png" /><Relationship Id="rId2" Type="http://schemas.openxmlformats.org/officeDocument/2006/relationships/image" Target="../media/image16.svg" /><Relationship Id="rId3" Type="http://schemas.openxmlformats.org/officeDocument/2006/relationships/hyperlink" Target="#Buscador!A1" /><Relationship Id="rId4" Type="http://schemas.openxmlformats.org/officeDocument/2006/relationships/hyperlink" Target="#Buscador!A1" /></Relationships>
</file>

<file path=xl/drawings/_rels/drawing8.xml.rels><?xml version="1.0" encoding="UTF-8" standalone="yes"?><Relationships xmlns="http://schemas.openxmlformats.org/package/2006/relationships"><Relationship Id="rId1" Type="http://schemas.openxmlformats.org/officeDocument/2006/relationships/image" Target="../media/image18.png" /><Relationship Id="rId2" Type="http://schemas.openxmlformats.org/officeDocument/2006/relationships/image" Target="../media/image16.svg" /><Relationship Id="rId3" Type="http://schemas.openxmlformats.org/officeDocument/2006/relationships/hyperlink" Target="#'Inventario de herramientas'!A1" /><Relationship Id="rId4" Type="http://schemas.openxmlformats.org/officeDocument/2006/relationships/hyperlink" Target="#'Inventario de herramientas'!A1" /><Relationship Id="rId5" Type="http://schemas.openxmlformats.org/officeDocument/2006/relationships/image" Target="../media/image19.png" /></Relationships>
</file>

<file path=xl/drawings/_rels/drawing9.xml.rels><?xml version="1.0" encoding="UTF-8" standalone="yes"?><Relationships xmlns="http://schemas.openxmlformats.org/package/2006/relationships"><Relationship Id="rId1" Type="http://schemas.openxmlformats.org/officeDocument/2006/relationships/image" Target="../media/image18.png" /><Relationship Id="rId2" Type="http://schemas.openxmlformats.org/officeDocument/2006/relationships/image" Target="../media/image16.svg" /><Relationship Id="rId3" Type="http://schemas.openxmlformats.org/officeDocument/2006/relationships/hyperlink" Target="#'Comparador de herramientas'!A1" /><Relationship Id="rId4" Type="http://schemas.openxmlformats.org/officeDocument/2006/relationships/hyperlink" Target="#'Comparador de herramientas'!A1"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22</xdr:col>
      <xdr:colOff>600364</xdr:colOff>
      <xdr:row>74</xdr:row>
      <xdr:rowOff>132229</xdr:rowOff>
    </xdr:to>
    <xdr:pic>
      <xdr:nvPicPr>
        <xdr:cNvPr id="2" name="Imagen 1">
          <a:extLst>
            <a:ext uri="{FF2B5EF4-FFF2-40B4-BE49-F238E27FC236}">
              <a16:creationId xmlns:a16="http://schemas.microsoft.com/office/drawing/2014/main" id="{38daadb4-d8a4-7338-fb8d-a1dbc07b4b34}"/>
            </a:ext>
          </a:extLst>
        </xdr:cNvPr>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0" y="0"/>
          <a:ext cx="14011275" cy="13525500"/>
        </a:xfrm>
        <a:prstGeom prst="rect"/>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167528</xdr:colOff>
      <xdr:row>28</xdr:row>
      <xdr:rowOff>69288</xdr:rowOff>
    </xdr:from>
    <xdr:to>
      <xdr:col>13</xdr:col>
      <xdr:colOff>457760</xdr:colOff>
      <xdr:row>48</xdr:row>
      <xdr:rowOff>139699</xdr:rowOff>
    </xdr:to>
    <xdr:sp>
      <xdr:nvSpPr>
        <xdr:cNvPr id="27" name="Rectángulo 26">
          <a:extLst>
            <a:ext uri="{FF2B5EF4-FFF2-40B4-BE49-F238E27FC236}">
              <a16:creationId xmlns:a16="http://schemas.microsoft.com/office/drawing/2014/main" id="{03e83eaf-9a05-4d75-b24e-6ea205d20b48}"/>
            </a:ext>
          </a:extLst>
        </xdr:cNvPr>
        <xdr:cNvSpPr/>
      </xdr:nvSpPr>
      <xdr:spPr>
        <a:xfrm>
          <a:off x="3219450" y="5133975"/>
          <a:ext cx="5162550" cy="3686175"/>
        </a:xfrm>
        <a:prstGeom prst="rect"/>
        <a:solidFill>
          <a:srgbClr val="2B6EAB"/>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5</xdr:col>
      <xdr:colOff>168649</xdr:colOff>
      <xdr:row>29</xdr:row>
      <xdr:rowOff>18117</xdr:rowOff>
    </xdr:from>
    <xdr:to>
      <xdr:col>13</xdr:col>
      <xdr:colOff>361763</xdr:colOff>
      <xdr:row>32</xdr:row>
      <xdr:rowOff>18116</xdr:rowOff>
    </xdr:to>
    <xdr:sp>
      <xdr:nvSpPr>
        <xdr:cNvPr id="9" name="Rectángulo 8">
          <a:extLst>
            <a:ext uri="{FF2B5EF4-FFF2-40B4-BE49-F238E27FC236}">
              <a16:creationId xmlns:a16="http://schemas.microsoft.com/office/drawing/2014/main" id="{0c144860-990f-4954-9bb5-680960fb7d9d}"/>
            </a:ext>
          </a:extLst>
        </xdr:cNvPr>
        <xdr:cNvSpPr/>
      </xdr:nvSpPr>
      <xdr:spPr>
        <a:xfrm>
          <a:off x="3219450" y="5267325"/>
          <a:ext cx="5067300" cy="542925"/>
        </a:xfrm>
        <a:prstGeom prst="rect"/>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oneCellAnchor>
    <xdr:from>
      <xdr:col>1</xdr:col>
      <xdr:colOff>66675</xdr:colOff>
      <xdr:row>23</xdr:row>
      <xdr:rowOff>123825</xdr:rowOff>
    </xdr:from>
    <xdr:ext cx="11734800" cy="466725"/>
    <xdr:sp>
      <xdr:nvSpPr>
        <xdr:cNvPr id="3" name="CuadroTexto 2">
          <a:extLst>
            <a:ext uri="{FF2B5EF4-FFF2-40B4-BE49-F238E27FC236}">
              <a16:creationId xmlns:a16="http://schemas.microsoft.com/office/drawing/2014/main" id="{bfcc8ac2-f845-9a67-da99-f288d0cf0115}"/>
            </a:ext>
          </a:extLst>
        </xdr:cNvPr>
        <xdr:cNvSpPr txBox="1"/>
      </xdr:nvSpPr>
      <xdr:spPr>
        <a:xfrm>
          <a:off x="676275" y="4286250"/>
          <a:ext cx="11734800" cy="466725"/>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2400" b="1">
              <a:solidFill>
                <a:schemeClr val="tx1"/>
              </a:solidFill>
            </a:rPr>
            <a:t>13.</a:t>
          </a:r>
          <a:r>
            <a:rPr lang="es-ES" sz="2400" b="1" baseline="0">
              <a:solidFill>
                <a:schemeClr val="tx1"/>
              </a:solidFill>
            </a:rPr>
            <a:t> Guía de aplicación de la Inteligencia Artificial en la gestión de documentos electrónicos</a:t>
          </a:r>
          <a:endParaRPr lang="es-ES" sz="2400" b="1"/>
        </a:p>
      </xdr:txBody>
    </xdr:sp>
    <xdr:clientData/>
  </xdr:oneCellAnchor>
  <xdr:oneCellAnchor>
    <xdr:from>
      <xdr:col>3</xdr:col>
      <xdr:colOff>38100</xdr:colOff>
      <xdr:row>13</xdr:row>
      <xdr:rowOff>66675</xdr:rowOff>
    </xdr:from>
    <xdr:ext cx="8543925" cy="533400"/>
    <xdr:sp>
      <xdr:nvSpPr>
        <xdr:cNvPr id="4" name="CuadroTexto 3">
          <a:extLst>
            <a:ext uri="{FF2B5EF4-FFF2-40B4-BE49-F238E27FC236}">
              <a16:creationId xmlns:a16="http://schemas.microsoft.com/office/drawing/2014/main" id="{ea4d8b18-bc18-45ea-b9ff-947fbb0d39a1}"/>
            </a:ext>
          </a:extLst>
        </xdr:cNvPr>
        <xdr:cNvSpPr txBox="1"/>
      </xdr:nvSpPr>
      <xdr:spPr>
        <a:xfrm>
          <a:off x="1866900" y="2419350"/>
          <a:ext cx="8543925" cy="5334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2800" b="1">
              <a:solidFill>
                <a:schemeClr val="bg1"/>
              </a:solidFill>
            </a:rPr>
            <a:t>POLÍTICA DE GESTIÓN</a:t>
          </a:r>
          <a:r>
            <a:rPr lang="es-ES" sz="2800" b="1" baseline="0">
              <a:solidFill>
                <a:schemeClr val="bg1"/>
              </a:solidFill>
            </a:rPr>
            <a:t> DE DOCUMENTOS ELECTRÓNICOS</a:t>
          </a:r>
          <a:endParaRPr lang="es-ES" sz="2800" b="1">
            <a:solidFill>
              <a:schemeClr val="bg1"/>
            </a:solidFill>
          </a:endParaRPr>
        </a:p>
      </xdr:txBody>
    </xdr:sp>
    <xdr:clientData/>
  </xdr:oneCellAnchor>
  <xdr:oneCellAnchor>
    <xdr:from>
      <xdr:col>9</xdr:col>
      <xdr:colOff>57150</xdr:colOff>
      <xdr:row>15</xdr:row>
      <xdr:rowOff>161925</xdr:rowOff>
    </xdr:from>
    <xdr:ext cx="1466850" cy="371475"/>
    <xdr:sp>
      <xdr:nvSpPr>
        <xdr:cNvPr id="5" name="CuadroTexto 4">
          <a:extLst>
            <a:ext uri="{FF2B5EF4-FFF2-40B4-BE49-F238E27FC236}">
              <a16:creationId xmlns:a16="http://schemas.microsoft.com/office/drawing/2014/main" id="{88ee2dd1-6bc4-435a-b956-ffa0e9330ef2}"/>
            </a:ext>
          </a:extLst>
        </xdr:cNvPr>
        <xdr:cNvSpPr txBox="1"/>
      </xdr:nvSpPr>
      <xdr:spPr>
        <a:xfrm>
          <a:off x="5543550" y="2876550"/>
          <a:ext cx="1466850" cy="371475"/>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800" b="0">
              <a:solidFill>
                <a:schemeClr val="bg1"/>
              </a:solidFill>
            </a:rPr>
            <a:t>(EDICIÓN</a:t>
          </a:r>
          <a:r>
            <a:rPr lang="es-ES" sz="1800" b="0" baseline="0">
              <a:solidFill>
                <a:schemeClr val="bg1"/>
              </a:solidFill>
            </a:rPr>
            <a:t> 3.2)</a:t>
          </a:r>
          <a:endParaRPr lang="es-ES" sz="1800" b="0">
            <a:solidFill>
              <a:schemeClr val="bg1"/>
            </a:solidFill>
          </a:endParaRPr>
        </a:p>
      </xdr:txBody>
    </xdr:sp>
    <xdr:clientData/>
  </xdr:oneCellAnchor>
  <xdr:oneCellAnchor>
    <xdr:from>
      <xdr:col>5</xdr:col>
      <xdr:colOff>247650</xdr:colOff>
      <xdr:row>19</xdr:row>
      <xdr:rowOff>161925</xdr:rowOff>
    </xdr:from>
    <xdr:ext cx="5553075" cy="466725"/>
    <xdr:sp>
      <xdr:nvSpPr>
        <xdr:cNvPr id="6" name="CuadroTexto 5">
          <a:extLst>
            <a:ext uri="{FF2B5EF4-FFF2-40B4-BE49-F238E27FC236}">
              <a16:creationId xmlns:a16="http://schemas.microsoft.com/office/drawing/2014/main" id="{b5d236fe-7d7b-48bb-be7f-c0fa791318ca}"/>
            </a:ext>
          </a:extLst>
        </xdr:cNvPr>
        <xdr:cNvSpPr txBox="1"/>
      </xdr:nvSpPr>
      <xdr:spPr>
        <a:xfrm>
          <a:off x="3295650" y="3600450"/>
          <a:ext cx="5553075" cy="466725"/>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2400" b="1">
              <a:solidFill>
                <a:schemeClr val="tx1"/>
              </a:solidFill>
            </a:rPr>
            <a:t>Anexo 2.</a:t>
          </a:r>
          <a:r>
            <a:rPr lang="es-ES" sz="2400" b="1" baseline="0">
              <a:solidFill>
                <a:schemeClr val="tx1"/>
              </a:solidFill>
            </a:rPr>
            <a:t> Selección de herramientas de IA</a:t>
          </a:r>
          <a:endParaRPr lang="es-ES" sz="2400" b="1"/>
        </a:p>
      </xdr:txBody>
    </xdr:sp>
    <xdr:clientData/>
  </xdr:oneCellAnchor>
  <xdr:twoCellAnchor editAs="oneCell">
    <xdr:from>
      <xdr:col>16</xdr:col>
      <xdr:colOff>627716</xdr:colOff>
      <xdr:row>0</xdr:row>
      <xdr:rowOff>125880</xdr:rowOff>
    </xdr:from>
    <xdr:to>
      <xdr:col>21</xdr:col>
      <xdr:colOff>239806</xdr:colOff>
      <xdr:row>9</xdr:row>
      <xdr:rowOff>121211</xdr:rowOff>
    </xdr:to>
    <xdr:pic>
      <xdr:nvPicPr>
        <xdr:cNvPr id="7" name="Imagen 6">
          <a:extLst>
            <a:ext uri="{FF2B5EF4-FFF2-40B4-BE49-F238E27FC236}">
              <a16:creationId xmlns:a16="http://schemas.microsoft.com/office/drawing/2014/main" id="{cd110823-2a00-7be6-f620-0618e27b3a6d}"/>
            </a:ext>
          </a:extLst>
        </xdr:cNvPr>
        <xdr:cNvPicPr>
          <a:picLocks noChangeArrowheads="1" noChangeAspect="1"/>
        </xdr:cNvPicPr>
      </xdr:nvPicPr>
      <xdr:blipFill>
        <a:blip r:embed="rId2">
          <a:extLst>
            <a:ext uri="{28A0092B-C50C-407E-A947-70E740481C1C}">
              <a14:useLocalDpi xmlns:a14="http://schemas.microsoft.com/office/drawing/2010/main"/>
            </a:ext>
          </a:extLst>
        </a:blip>
        <a:stretch>
          <a:fillRect/>
        </a:stretch>
      </xdr:blipFill>
      <xdr:spPr bwMode="auto">
        <a:xfrm>
          <a:off x="10363200" y="123825"/>
          <a:ext cx="2676525" cy="1628775"/>
        </a:xfrm>
        <a:prstGeom prst="rect"/>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514487</xdr:colOff>
      <xdr:row>29</xdr:row>
      <xdr:rowOff>32311</xdr:rowOff>
    </xdr:from>
    <xdr:to>
      <xdr:col>11</xdr:col>
      <xdr:colOff>93570</xdr:colOff>
      <xdr:row>32</xdr:row>
      <xdr:rowOff>17928</xdr:rowOff>
    </xdr:to>
    <xdr:grpSp>
      <xdr:nvGrpSpPr>
        <xdr:cNvPr id="8" name="Grupo 7">
          <a:hlinkClick r:id="rId3"/>
          <a:extLst>
            <a:ext uri="{FF2B5EF4-FFF2-40B4-BE49-F238E27FC236}">
              <a16:creationId xmlns:a16="http://schemas.microsoft.com/office/drawing/2014/main" id="{885058f7-0634-2d70-9ac1-9b6054c6967b}"/>
            </a:ext>
          </a:extLst>
        </xdr:cNvPr>
        <xdr:cNvGrpSpPr>
          <a:grpSpLocks/>
        </xdr:cNvGrpSpPr>
      </xdr:nvGrpSpPr>
      <xdr:grpSpPr>
        <a:xfrm>
          <a:off x="3562350" y="5276850"/>
          <a:ext cx="3238500" cy="523875"/>
          <a:chOff x="3721237" y="5372661"/>
          <a:chExt cx="3427183" cy="538067"/>
        </a:xfrm>
      </xdr:grpSpPr>
      <xdr:pic>
        <xdr:nvPicPr>
          <xdr:cNvPr id="13" name="Gráfico 12" descr="Hogar con relleno sólido">
            <a:hlinkClick r:id="rId35"/>
            <a:extLst>
              <a:ext uri="{FF2B5EF4-FFF2-40B4-BE49-F238E27FC236}">
                <a16:creationId xmlns:a16="http://schemas.microsoft.com/office/drawing/2014/main" id="{fbb98866-4f56-bfe3-e5da-798b20a6d707}"/>
              </a:ext>
            </a:extLst>
          </xdr:cNvPr>
          <xdr:cNvPicPr>
            <a:picLocks noChangeAspect="1"/>
          </xdr:cNvPicPr>
        </xdr:nvPicPr>
        <xdr:blipFill>
          <a:blip r:embed="rId4">
            <a:extLst>
              <a:ext uri="{96DAC541-7B7A-43D3-8B79-37D633B846F1}">
                <asvg:svgBlip xmlns:asvg="http://schemas.microsoft.com/office/drawing/2016/SVG/main" r:embed="rId5"/>
              </a:ext>
            </a:extLst>
          </a:blip>
          <a:stretch>
            <a:fillRect/>
          </a:stretch>
        </xdr:blipFill>
        <xdr:spPr>
          <a:xfrm>
            <a:off x="3721237" y="5372661"/>
            <a:ext cx="538982" cy="538067"/>
          </a:xfrm>
          <a:prstGeom prst="rect"/>
        </xdr:spPr>
      </xdr:pic>
      <xdr:sp>
        <xdr:nvSpPr>
          <xdr:cNvPr id="28" name="CuadroTexto 27">
            <a:hlinkClick r:id="rId36"/>
            <a:extLst>
              <a:ext uri="{FF2B5EF4-FFF2-40B4-BE49-F238E27FC236}">
                <a16:creationId xmlns:a16="http://schemas.microsoft.com/office/drawing/2014/main" id="{fbd056da-ab40-a382-2c72-bce8d43a1c48}"/>
              </a:ext>
            </a:extLst>
          </xdr:cNvPr>
          <xdr:cNvSpPr txBox="1"/>
        </xdr:nvSpPr>
        <xdr:spPr>
          <a:xfrm>
            <a:off x="4419786" y="5472581"/>
            <a:ext cx="2728634" cy="414243"/>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r>
              <a:rPr lang="es-ES" sz="1800" b="1">
                <a:solidFill>
                  <a:srgbClr val="000000"/>
                </a:solidFill>
              </a:rPr>
              <a:t>Inicio</a:t>
            </a:r>
          </a:p>
        </xdr:txBody>
      </xdr:sp>
    </xdr:grpSp>
    <xdr:clientData/>
  </xdr:twoCellAnchor>
  <xdr:twoCellAnchor>
    <xdr:from>
      <xdr:col>5</xdr:col>
      <xdr:colOff>515691</xdr:colOff>
      <xdr:row>32</xdr:row>
      <xdr:rowOff>60151</xdr:rowOff>
    </xdr:from>
    <xdr:to>
      <xdr:col>11</xdr:col>
      <xdr:colOff>93570</xdr:colOff>
      <xdr:row>35</xdr:row>
      <xdr:rowOff>50386</xdr:rowOff>
    </xdr:to>
    <xdr:grpSp>
      <xdr:nvGrpSpPr>
        <xdr:cNvPr id="10" name="Grupo 9">
          <a:hlinkClick r:id="rId8"/>
          <a:extLst>
            <a:ext uri="{FF2B5EF4-FFF2-40B4-BE49-F238E27FC236}">
              <a16:creationId xmlns:a16="http://schemas.microsoft.com/office/drawing/2014/main" id="{f8d7210e-08a8-11e3-8bd7-79963558cd94}"/>
            </a:ext>
          </a:extLst>
        </xdr:cNvPr>
        <xdr:cNvGrpSpPr>
          <a:grpSpLocks/>
        </xdr:cNvGrpSpPr>
      </xdr:nvGrpSpPr>
      <xdr:grpSpPr>
        <a:xfrm>
          <a:off x="3562350" y="5848350"/>
          <a:ext cx="3238500" cy="533400"/>
          <a:chOff x="3722441" y="6216884"/>
          <a:chExt cx="3425979" cy="542685"/>
        </a:xfrm>
      </xdr:grpSpPr>
      <xdr:pic>
        <xdr:nvPicPr>
          <xdr:cNvPr id="15" name="Gráfico 14" descr="Lupa con relleno sólido">
            <a:hlinkClick r:id="rId37"/>
            <a:extLst>
              <a:ext uri="{FF2B5EF4-FFF2-40B4-BE49-F238E27FC236}">
                <a16:creationId xmlns:a16="http://schemas.microsoft.com/office/drawing/2014/main" id="{59beaa4c-6112-7853-d941-a8dc7ac468dc}"/>
              </a:ext>
            </a:extLst>
          </xdr:cNvPr>
          <xdr:cNvPicPr>
            <a:picLocks noChangeAspect="1"/>
          </xdr:cNvPicPr>
        </xdr:nvPicPr>
        <xdr:blipFill>
          <a:blip r:embed="rId9">
            <a:extLst>
              <a:ext uri="{96DAC541-7B7A-43D3-8B79-37D633B846F1}">
                <asvg:svgBlip xmlns:asvg="http://schemas.microsoft.com/office/drawing/2016/SVG/main" r:embed="rId10"/>
              </a:ext>
            </a:extLst>
          </a:blip>
          <a:stretch>
            <a:fillRect/>
          </a:stretch>
        </xdr:blipFill>
        <xdr:spPr>
          <a:xfrm>
            <a:off x="3722441" y="6216884"/>
            <a:ext cx="546100" cy="542685"/>
          </a:xfrm>
          <a:prstGeom prst="rect"/>
        </xdr:spPr>
      </xdr:pic>
      <xdr:sp>
        <xdr:nvSpPr>
          <xdr:cNvPr id="29" name="CuadroTexto 28">
            <a:hlinkClick r:id="rId38"/>
            <a:extLst>
              <a:ext uri="{FF2B5EF4-FFF2-40B4-BE49-F238E27FC236}">
                <a16:creationId xmlns:a16="http://schemas.microsoft.com/office/drawing/2014/main" id="{b14f59b7-50de-4981-a1c8-8b1cbad43dbc}"/>
              </a:ext>
            </a:extLst>
          </xdr:cNvPr>
          <xdr:cNvSpPr txBox="1"/>
        </xdr:nvSpPr>
        <xdr:spPr>
          <a:xfrm>
            <a:off x="4419786" y="6294158"/>
            <a:ext cx="2728634" cy="434415"/>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r>
              <a:rPr lang="es-ES" sz="1800" b="1">
                <a:solidFill>
                  <a:schemeClr val="bg1"/>
                </a:solidFill>
              </a:rPr>
              <a:t>Buscador</a:t>
            </a:r>
          </a:p>
        </xdr:txBody>
      </xdr:sp>
    </xdr:grpSp>
    <xdr:clientData/>
  </xdr:twoCellAnchor>
  <xdr:twoCellAnchor>
    <xdr:from>
      <xdr:col>5</xdr:col>
      <xdr:colOff>512516</xdr:colOff>
      <xdr:row>35</xdr:row>
      <xdr:rowOff>92609</xdr:rowOff>
    </xdr:from>
    <xdr:to>
      <xdr:col>11</xdr:col>
      <xdr:colOff>466351</xdr:colOff>
      <xdr:row>38</xdr:row>
      <xdr:rowOff>98502</xdr:rowOff>
    </xdr:to>
    <xdr:grpSp>
      <xdr:nvGrpSpPr>
        <xdr:cNvPr id="11" name="Grupo 10">
          <a:hlinkClick r:id="rId13"/>
          <a:extLst>
            <a:ext uri="{FF2B5EF4-FFF2-40B4-BE49-F238E27FC236}">
              <a16:creationId xmlns:a16="http://schemas.microsoft.com/office/drawing/2014/main" id="{a6fd9dea-65d1-d5d2-cb57-0797946f1c7c}"/>
            </a:ext>
          </a:extLst>
        </xdr:cNvPr>
        <xdr:cNvGrpSpPr>
          <a:grpSpLocks/>
        </xdr:cNvGrpSpPr>
      </xdr:nvGrpSpPr>
      <xdr:grpSpPr>
        <a:xfrm>
          <a:off x="3562350" y="6429375"/>
          <a:ext cx="3609975" cy="552450"/>
          <a:chOff x="3719266" y="6729964"/>
          <a:chExt cx="3801935" cy="558343"/>
        </a:xfrm>
      </xdr:grpSpPr>
      <xdr:pic>
        <xdr:nvPicPr>
          <xdr:cNvPr id="19" name="Gráfico 18" descr="Narración con relleno sólido">
            <a:hlinkClick r:id="rId39"/>
            <a:extLst>
              <a:ext uri="{FF2B5EF4-FFF2-40B4-BE49-F238E27FC236}">
                <a16:creationId xmlns:a16="http://schemas.microsoft.com/office/drawing/2014/main" id="{e8b02117-862e-0011-6da2-ed128a31436f}"/>
              </a:ext>
            </a:extLst>
          </xdr:cNvPr>
          <xdr:cNvPicPr>
            <a:picLocks noChangeAspect="1"/>
          </xdr:cNvPicPr>
        </xdr:nvPicPr>
        <xdr:blipFill>
          <a:blip r:embed="rId14">
            <a:extLst>
              <a:ext uri="{96DAC541-7B7A-43D3-8B79-37D633B846F1}">
                <asvg:svgBlip xmlns:asvg="http://schemas.microsoft.com/office/drawing/2016/SVG/main" r:embed="rId15"/>
              </a:ext>
            </a:extLst>
          </a:blip>
          <a:stretch>
            <a:fillRect/>
          </a:stretch>
        </xdr:blipFill>
        <xdr:spPr>
          <a:xfrm>
            <a:off x="3719266" y="6729964"/>
            <a:ext cx="546100" cy="549140"/>
          </a:xfrm>
          <a:prstGeom prst="rect"/>
        </xdr:spPr>
      </xdr:pic>
      <xdr:sp>
        <xdr:nvSpPr>
          <xdr:cNvPr id="30" name="CuadroTexto 29">
            <a:hlinkClick r:id="rId40"/>
            <a:extLst>
              <a:ext uri="{FF2B5EF4-FFF2-40B4-BE49-F238E27FC236}">
                <a16:creationId xmlns:a16="http://schemas.microsoft.com/office/drawing/2014/main" id="{762bac26-16d6-42b6-994a-7616cfff3771}"/>
              </a:ext>
            </a:extLst>
          </xdr:cNvPr>
          <xdr:cNvSpPr txBox="1"/>
        </xdr:nvSpPr>
        <xdr:spPr>
          <a:xfrm>
            <a:off x="4450227" y="6857067"/>
            <a:ext cx="3070974" cy="431240"/>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r>
              <a:rPr lang="es-ES" sz="1800" b="1">
                <a:solidFill>
                  <a:schemeClr val="bg1"/>
                </a:solidFill>
              </a:rPr>
              <a:t>Selección de herramientas</a:t>
            </a:r>
          </a:p>
        </xdr:txBody>
      </xdr:sp>
    </xdr:grpSp>
    <xdr:clientData/>
  </xdr:twoCellAnchor>
  <xdr:twoCellAnchor>
    <xdr:from>
      <xdr:col>5</xdr:col>
      <xdr:colOff>541091</xdr:colOff>
      <xdr:row>38</xdr:row>
      <xdr:rowOff>140725</xdr:rowOff>
    </xdr:from>
    <xdr:to>
      <xdr:col>12</xdr:col>
      <xdr:colOff>85351</xdr:colOff>
      <xdr:row>41</xdr:row>
      <xdr:rowOff>75731</xdr:rowOff>
    </xdr:to>
    <xdr:grpSp>
      <xdr:nvGrpSpPr>
        <xdr:cNvPr id="12" name="Grupo 11">
          <a:hlinkClick r:id="rId18"/>
          <a:extLst>
            <a:ext uri="{FF2B5EF4-FFF2-40B4-BE49-F238E27FC236}">
              <a16:creationId xmlns:a16="http://schemas.microsoft.com/office/drawing/2014/main" id="{a7e30e73-a088-023f-8924-23b11d36ca5e}"/>
            </a:ext>
          </a:extLst>
        </xdr:cNvPr>
        <xdr:cNvGrpSpPr>
          <a:grpSpLocks/>
        </xdr:cNvGrpSpPr>
      </xdr:nvGrpSpPr>
      <xdr:grpSpPr>
        <a:xfrm>
          <a:off x="3590925" y="7019925"/>
          <a:ext cx="3810000" cy="476250"/>
          <a:chOff x="3747841" y="7288680"/>
          <a:chExt cx="4033710" cy="487456"/>
        </a:xfrm>
      </xdr:grpSpPr>
      <xdr:pic>
        <xdr:nvPicPr>
          <xdr:cNvPr id="25" name="Gráfico 24" descr="Gráfico circular con relleno sólido">
            <a:hlinkClick r:id="rId41"/>
            <a:extLst>
              <a:ext uri="{FF2B5EF4-FFF2-40B4-BE49-F238E27FC236}">
                <a16:creationId xmlns:a16="http://schemas.microsoft.com/office/drawing/2014/main" id="{76cb4053-08f1-74b2-4b4f-177e425130c3}"/>
              </a:ext>
            </a:extLst>
          </xdr:cNvPr>
          <xdr:cNvPicPr>
            <a:picLocks noChangeAspect="1"/>
          </xdr:cNvPicPr>
        </xdr:nvPicPr>
        <xdr:blipFill>
          <a:blip r:embed="rId19">
            <a:extLst>
              <a:ext uri="{96DAC541-7B7A-43D3-8B79-37D633B846F1}">
                <asvg:svgBlip xmlns:asvg="http://schemas.microsoft.com/office/drawing/2016/SVG/main" r:embed="rId20"/>
              </a:ext>
            </a:extLst>
          </a:blip>
          <a:stretch>
            <a:fillRect/>
          </a:stretch>
        </xdr:blipFill>
        <xdr:spPr>
          <a:xfrm>
            <a:off x="3747841" y="7288680"/>
            <a:ext cx="492125" cy="487456"/>
          </a:xfrm>
          <a:prstGeom prst="rect"/>
        </xdr:spPr>
      </xdr:pic>
      <xdr:sp>
        <xdr:nvSpPr>
          <xdr:cNvPr id="31" name="CuadroTexto 30">
            <a:hlinkClick r:id="rId42"/>
            <a:extLst>
              <a:ext uri="{FF2B5EF4-FFF2-40B4-BE49-F238E27FC236}">
                <a16:creationId xmlns:a16="http://schemas.microsoft.com/office/drawing/2014/main" id="{821ac6dd-874a-4961-87b6-2287086f781e}"/>
              </a:ext>
            </a:extLst>
          </xdr:cNvPr>
          <xdr:cNvSpPr txBox="1"/>
        </xdr:nvSpPr>
        <xdr:spPr>
          <a:xfrm>
            <a:off x="4450228" y="7321177"/>
            <a:ext cx="3331323" cy="436096"/>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r>
              <a:rPr lang="es-ES" sz="1800" b="1">
                <a:solidFill>
                  <a:schemeClr val="bg1"/>
                </a:solidFill>
              </a:rPr>
              <a:t>Comparador de herramientas</a:t>
            </a:r>
          </a:p>
        </xdr:txBody>
      </xdr:sp>
    </xdr:grpSp>
    <xdr:clientData/>
  </xdr:twoCellAnchor>
  <xdr:twoCellAnchor>
    <xdr:from>
      <xdr:col>5</xdr:col>
      <xdr:colOff>472159</xdr:colOff>
      <xdr:row>41</xdr:row>
      <xdr:rowOff>117954</xdr:rowOff>
    </xdr:from>
    <xdr:to>
      <xdr:col>9</xdr:col>
      <xdr:colOff>141520</xdr:colOff>
      <xdr:row>44</xdr:row>
      <xdr:rowOff>117087</xdr:rowOff>
    </xdr:to>
    <xdr:grpSp>
      <xdr:nvGrpSpPr>
        <xdr:cNvPr id="14" name="Grupo 13">
          <a:hlinkClick r:id="rId23"/>
          <a:extLst>
            <a:ext uri="{FF2B5EF4-FFF2-40B4-BE49-F238E27FC236}">
              <a16:creationId xmlns:a16="http://schemas.microsoft.com/office/drawing/2014/main" id="{a4431ed1-fce9-61a6-fcc5-d83ffed4f641}"/>
            </a:ext>
          </a:extLst>
        </xdr:cNvPr>
        <xdr:cNvGrpSpPr>
          <a:grpSpLocks/>
        </xdr:cNvGrpSpPr>
      </xdr:nvGrpSpPr>
      <xdr:grpSpPr>
        <a:xfrm>
          <a:off x="3524250" y="7534275"/>
          <a:ext cx="2105025" cy="542925"/>
          <a:chOff x="3678909" y="7745694"/>
          <a:chExt cx="2234761" cy="551583"/>
        </a:xfrm>
      </xdr:grpSpPr>
      <xdr:pic>
        <xdr:nvPicPr>
          <xdr:cNvPr id="21" name="Gráfico 20" descr="Insignia de portapapeles con relleno sólido">
            <a:hlinkClick r:id="rId43"/>
            <a:extLst>
              <a:ext uri="{FF2B5EF4-FFF2-40B4-BE49-F238E27FC236}">
                <a16:creationId xmlns:a16="http://schemas.microsoft.com/office/drawing/2014/main" id="{fe5cde24-6600-87a7-9d1c-9b2de4916160}"/>
              </a:ext>
            </a:extLst>
          </xdr:cNvPr>
          <xdr:cNvPicPr>
            <a:picLocks noChangeAspect="1"/>
          </xdr:cNvPicPr>
        </xdr:nvPicPr>
        <xdr:blipFill>
          <a:blip r:embed="rId24">
            <a:extLst>
              <a:ext uri="{96DAC541-7B7A-43D3-8B79-37D633B846F1}">
                <asvg:svgBlip xmlns:asvg="http://schemas.microsoft.com/office/drawing/2016/SVG/main" r:embed="rId25"/>
              </a:ext>
            </a:extLst>
          </a:blip>
          <a:stretch>
            <a:fillRect/>
          </a:stretch>
        </xdr:blipFill>
        <xdr:spPr>
          <a:xfrm>
            <a:off x="3678909" y="7745694"/>
            <a:ext cx="626814" cy="551583"/>
          </a:xfrm>
          <a:prstGeom prst="rect"/>
        </xdr:spPr>
      </xdr:pic>
      <xdr:sp>
        <xdr:nvSpPr>
          <xdr:cNvPr id="32" name="CuadroTexto 31">
            <a:hlinkClick r:id="rId44"/>
            <a:extLst>
              <a:ext uri="{FF2B5EF4-FFF2-40B4-BE49-F238E27FC236}">
                <a16:creationId xmlns:a16="http://schemas.microsoft.com/office/drawing/2014/main" id="{debc1a82-3acf-49b5-85ee-80b67a981411}"/>
              </a:ext>
            </a:extLst>
          </xdr:cNvPr>
          <xdr:cNvSpPr txBox="1"/>
        </xdr:nvSpPr>
        <xdr:spPr>
          <a:xfrm>
            <a:off x="4450227" y="7845613"/>
            <a:ext cx="1463443" cy="432921"/>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r>
              <a:rPr lang="es-ES" sz="1800" b="1">
                <a:solidFill>
                  <a:schemeClr val="bg1"/>
                </a:solidFill>
              </a:rPr>
              <a:t>Créditos</a:t>
            </a:r>
          </a:p>
        </xdr:txBody>
      </xdr:sp>
    </xdr:grpSp>
    <xdr:clientData/>
  </xdr:twoCellAnchor>
  <xdr:twoCellAnchor>
    <xdr:from>
      <xdr:col>5</xdr:col>
      <xdr:colOff>539936</xdr:colOff>
      <xdr:row>44</xdr:row>
      <xdr:rowOff>159310</xdr:rowOff>
    </xdr:from>
    <xdr:to>
      <xdr:col>9</xdr:col>
      <xdr:colOff>133398</xdr:colOff>
      <xdr:row>47</xdr:row>
      <xdr:rowOff>107951</xdr:rowOff>
    </xdr:to>
    <xdr:grpSp>
      <xdr:nvGrpSpPr>
        <xdr:cNvPr id="16" name="Grupo 15">
          <a:hlinkClick r:id="rId28"/>
          <a:extLst>
            <a:ext uri="{FF2B5EF4-FFF2-40B4-BE49-F238E27FC236}">
              <a16:creationId xmlns:a16="http://schemas.microsoft.com/office/drawing/2014/main" id="{70074aa7-00ef-8270-b3b1-e7c1c73040af}"/>
            </a:ext>
          </a:extLst>
        </xdr:cNvPr>
        <xdr:cNvGrpSpPr>
          <a:grpSpLocks/>
        </xdr:cNvGrpSpPr>
      </xdr:nvGrpSpPr>
      <xdr:grpSpPr>
        <a:xfrm>
          <a:off x="3590925" y="8124825"/>
          <a:ext cx="2028825" cy="495300"/>
          <a:chOff x="3746686" y="8261910"/>
          <a:chExt cx="2158862" cy="501091"/>
        </a:xfrm>
      </xdr:grpSpPr>
      <xdr:pic>
        <xdr:nvPicPr>
          <xdr:cNvPr id="23" name="Gráfico 22" descr="Advertencia con relleno sólido">
            <a:hlinkClick r:id="rId45"/>
            <a:extLst>
              <a:ext uri="{FF2B5EF4-FFF2-40B4-BE49-F238E27FC236}">
                <a16:creationId xmlns:a16="http://schemas.microsoft.com/office/drawing/2014/main" id="{2ef4fae8-a375-38fb-222d-8e91f9158d92}"/>
              </a:ext>
            </a:extLst>
          </xdr:cNvPr>
          <xdr:cNvPicPr>
            <a:picLocks noChangeAspect="1"/>
          </xdr:cNvPicPr>
        </xdr:nvPicPr>
        <xdr:blipFill>
          <a:blip r:embed="rId29">
            <a:extLst>
              <a:ext uri="{96DAC541-7B7A-43D3-8B79-37D633B846F1}">
                <asvg:svgBlip xmlns:asvg="http://schemas.microsoft.com/office/drawing/2016/SVG/main" r:embed="rId30"/>
              </a:ext>
            </a:extLst>
          </a:blip>
          <a:stretch>
            <a:fillRect/>
          </a:stretch>
        </xdr:blipFill>
        <xdr:spPr>
          <a:xfrm>
            <a:off x="3746686" y="8261910"/>
            <a:ext cx="494434" cy="490481"/>
          </a:xfrm>
          <a:prstGeom prst="rect"/>
        </xdr:spPr>
      </xdr:pic>
      <xdr:sp>
        <xdr:nvSpPr>
          <xdr:cNvPr id="33" name="CuadroTexto 32">
            <a:hlinkClick r:id="rId46"/>
            <a:extLst>
              <a:ext uri="{FF2B5EF4-FFF2-40B4-BE49-F238E27FC236}">
                <a16:creationId xmlns:a16="http://schemas.microsoft.com/office/drawing/2014/main" id="{ee26527e-e857-4410-b001-12186a308f8f}"/>
              </a:ext>
            </a:extLst>
          </xdr:cNvPr>
          <xdr:cNvSpPr txBox="1"/>
        </xdr:nvSpPr>
        <xdr:spPr>
          <a:xfrm>
            <a:off x="4450228" y="8339232"/>
            <a:ext cx="1455320" cy="423769"/>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r>
              <a:rPr lang="es-ES" sz="1800" b="1">
                <a:solidFill>
                  <a:schemeClr val="bg1"/>
                </a:solidFill>
              </a:rPr>
              <a:t>¡Atención!</a:t>
            </a:r>
          </a:p>
        </xdr:txBody>
      </xdr:sp>
    </xdr:grpSp>
    <xdr:clientData/>
  </xdr:twoCellAnchor>
  <xdr:twoCellAnchor editAs="oneCell">
    <xdr:from>
      <xdr:col>0</xdr:col>
      <xdr:colOff>514970</xdr:colOff>
      <xdr:row>0</xdr:row>
      <xdr:rowOff>171261</xdr:rowOff>
    </xdr:from>
    <xdr:to>
      <xdr:col>4</xdr:col>
      <xdr:colOff>224118</xdr:colOff>
      <xdr:row>9</xdr:row>
      <xdr:rowOff>116346</xdr:rowOff>
    </xdr:to>
    <xdr:pic>
      <xdr:nvPicPr>
        <xdr:cNvPr id="17" name="Imagen 16">
          <a:extLst>
            <a:ext uri="{FF2B5EF4-FFF2-40B4-BE49-F238E27FC236}">
              <a16:creationId xmlns:a16="http://schemas.microsoft.com/office/drawing/2014/main" id="{59a70715-fe0f-7914-2f61-8d0fbc29d3c2}"/>
            </a:ext>
          </a:extLst>
        </xdr:cNvPr>
        <xdr:cNvPicPr>
          <a:picLocks noChangeArrowheads="1" noChangeAspect="1"/>
        </xdr:cNvPicPr>
      </xdr:nvPicPr>
      <xdr:blipFill>
        <a:blip r:embed="rId33">
          <a:extLst>
            <a:ext uri="{28A0092B-C50C-407E-A947-70E740481C1C}">
              <a14:useLocalDpi xmlns:a14="http://schemas.microsoft.com/office/drawing/2010/main"/>
            </a:ext>
          </a:extLst>
        </a:blip>
        <a:stretch>
          <a:fillRect/>
        </a:stretch>
      </xdr:blipFill>
      <xdr:spPr bwMode="auto">
        <a:xfrm>
          <a:off x="514350" y="171450"/>
          <a:ext cx="2143125" cy="1571625"/>
        </a:xfrm>
        <a:prstGeom prst="rect"/>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466725</xdr:colOff>
      <xdr:row>51</xdr:row>
      <xdr:rowOff>114300</xdr:rowOff>
    </xdr:from>
    <xdr:ext cx="4305300" cy="314325"/>
    <xdr:sp>
      <xdr:nvSpPr>
        <xdr:cNvPr id="22" name="CuadroTexto 21">
          <a:extLst>
            <a:ext uri="{FF2B5EF4-FFF2-40B4-BE49-F238E27FC236}">
              <a16:creationId xmlns:a16="http://schemas.microsoft.com/office/drawing/2014/main" id="{63e42b4b-60c5-68c7-fda3-50462efe2b93}"/>
            </a:ext>
          </a:extLst>
        </xdr:cNvPr>
        <xdr:cNvSpPr txBox="1"/>
      </xdr:nvSpPr>
      <xdr:spPr>
        <a:xfrm>
          <a:off x="4124325" y="9344025"/>
          <a:ext cx="4305300" cy="314325"/>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chemeClr val="bg1"/>
              </a:solidFill>
            </a:rPr>
            <a:t>Fecha de actualización</a:t>
          </a:r>
          <a:r>
            <a:rPr lang="es-ES" sz="1400" b="1" baseline="0">
              <a:solidFill>
                <a:schemeClr val="bg1"/>
              </a:solidFill>
            </a:rPr>
            <a:t> de este documento: 2026/10/08</a:t>
          </a:r>
          <a:endParaRPr lang="es-ES" sz="1400" b="1">
            <a:solidFill>
              <a:schemeClr val="bg1"/>
            </a:solidFill>
          </a:endParaRPr>
        </a:p>
      </xdr:txBody>
    </xdr:sp>
    <xdr:clientData/>
  </xdr:oneCellAnchor>
  <xdr:twoCellAnchor editAs="oneCell">
    <xdr:from>
      <xdr:col>7</xdr:col>
      <xdr:colOff>485080</xdr:colOff>
      <xdr:row>62</xdr:row>
      <xdr:rowOff>137867</xdr:rowOff>
    </xdr:from>
    <xdr:to>
      <xdr:col>15</xdr:col>
      <xdr:colOff>115285</xdr:colOff>
      <xdr:row>71</xdr:row>
      <xdr:rowOff>8999</xdr:rowOff>
    </xdr:to>
    <xdr:pic>
      <xdr:nvPicPr>
        <xdr:cNvPr id="20" name="Imagen 19">
          <a:extLst>
            <a:ext uri="{FF2B5EF4-FFF2-40B4-BE49-F238E27FC236}">
              <a16:creationId xmlns:a16="http://schemas.microsoft.com/office/drawing/2014/main" id="{2bc6cc66-d372-ea22-3302-066da020b528}"/>
            </a:ext>
          </a:extLst>
        </xdr:cNvPr>
        <xdr:cNvPicPr>
          <a:picLocks noChangeAspect="1"/>
        </xdr:cNvPicPr>
      </xdr:nvPicPr>
      <xdr:blipFill>
        <a:blip r:embed="rId34"/>
        <a:stretch>
          <a:fillRect/>
        </a:stretch>
      </xdr:blipFill>
      <xdr:spPr>
        <a:xfrm>
          <a:off x="4752975" y="11353800"/>
          <a:ext cx="4505325" cy="1495425"/>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0</xdr:row>
      <xdr:rowOff>0</xdr:rowOff>
    </xdr:from>
    <xdr:to>
      <xdr:col>3</xdr:col>
      <xdr:colOff>146050</xdr:colOff>
      <xdr:row>1</xdr:row>
      <xdr:rowOff>31749</xdr:rowOff>
    </xdr:to>
    <xdr:sp>
      <xdr:nvSpPr>
        <xdr:cNvPr id="25" name="Rectángulo 24">
          <a:extLst>
            <a:ext uri="{FF2B5EF4-FFF2-40B4-BE49-F238E27FC236}">
              <a16:creationId xmlns:a16="http://schemas.microsoft.com/office/drawing/2014/main" id="{d1ff4992-0076-4cea-9007-ace8f20a9097}"/>
            </a:ext>
          </a:extLst>
        </xdr:cNvPr>
        <xdr:cNvSpPr/>
      </xdr:nvSpPr>
      <xdr:spPr>
        <a:xfrm>
          <a:off x="0" y="0"/>
          <a:ext cx="5200650" cy="866775"/>
        </a:xfrm>
        <a:prstGeom prst="rect"/>
        <a:solidFill>
          <a:srgbClr val="2B6EAB"/>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1</xdr:col>
      <xdr:colOff>38100</xdr:colOff>
      <xdr:row>0</xdr:row>
      <xdr:rowOff>0</xdr:rowOff>
    </xdr:from>
    <xdr:to>
      <xdr:col>1</xdr:col>
      <xdr:colOff>800100</xdr:colOff>
      <xdr:row>0</xdr:row>
      <xdr:rowOff>831849</xdr:rowOff>
    </xdr:to>
    <xdr:sp>
      <xdr:nvSpPr>
        <xdr:cNvPr id="4" name="Rectángulo 3">
          <a:extLst>
            <a:ext uri="{FF2B5EF4-FFF2-40B4-BE49-F238E27FC236}">
              <a16:creationId xmlns:a16="http://schemas.microsoft.com/office/drawing/2014/main" id="{8d42f26e-ec5b-45aa-9ebc-e127f70e47e0}"/>
            </a:ext>
          </a:extLst>
        </xdr:cNvPr>
        <xdr:cNvSpPr/>
      </xdr:nvSpPr>
      <xdr:spPr>
        <a:xfrm>
          <a:off x="762000" y="0"/>
          <a:ext cx="762000" cy="828675"/>
        </a:xfrm>
        <a:prstGeom prst="rect"/>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2</xdr:col>
      <xdr:colOff>215900</xdr:colOff>
      <xdr:row>1</xdr:row>
      <xdr:rowOff>374650</xdr:rowOff>
    </xdr:from>
    <xdr:to>
      <xdr:col>2</xdr:col>
      <xdr:colOff>1162050</xdr:colOff>
      <xdr:row>3</xdr:row>
      <xdr:rowOff>12700</xdr:rowOff>
    </xdr:to>
    <xdr:grpSp>
      <xdr:nvGrpSpPr>
        <xdr:cNvPr id="23" name="Grupo 22">
          <a:hlinkClick r:id="rId1"/>
          <a:extLst>
            <a:ext uri="{FF2B5EF4-FFF2-40B4-BE49-F238E27FC236}">
              <a16:creationId xmlns:a16="http://schemas.microsoft.com/office/drawing/2014/main" id="{911ca0d5-72fa-1018-ad1c-a72e57fa528e}"/>
            </a:ext>
          </a:extLst>
        </xdr:cNvPr>
        <xdr:cNvGrpSpPr>
          <a:grpSpLocks/>
        </xdr:cNvGrpSpPr>
      </xdr:nvGrpSpPr>
      <xdr:grpSpPr>
        <a:xfrm>
          <a:off x="3848100" y="1209675"/>
          <a:ext cx="942975" cy="752475"/>
          <a:chOff x="4013200" y="1212850"/>
          <a:chExt cx="946150" cy="762000"/>
        </a:xfrm>
      </xdr:grpSpPr>
      <xdr:pic>
        <xdr:nvPicPr>
          <xdr:cNvPr id="3" name="Gráfico 2" descr="Ayuda con relleno sólido">
            <a:hlinkClick r:id="rId36"/>
            <a:extLst>
              <a:ext uri="{FF2B5EF4-FFF2-40B4-BE49-F238E27FC236}">
                <a16:creationId xmlns:a16="http://schemas.microsoft.com/office/drawing/2014/main" id="{297d315e-6f95-eede-21a8-04d3ba19f762}"/>
              </a:ext>
            </a:extLst>
          </xdr:cNvPr>
          <xdr:cNvPicPr>
            <a:picLocks noChangeAspect="1"/>
          </xdr:cNvPicPr>
        </xdr:nvPicPr>
        <xdr:blipFill>
          <a:blip r:embed="rId2">
            <a:extLst>
              <a:ext uri="{96DAC541-7B7A-43D3-8B79-37D633B846F1}">
                <asvg:svgBlip xmlns:asvg="http://schemas.microsoft.com/office/drawing/2016/SVG/main" r:embed="rId3"/>
              </a:ext>
            </a:extLst>
          </a:blip>
          <a:stretch>
            <a:fillRect/>
          </a:stretch>
        </xdr:blipFill>
        <xdr:spPr>
          <a:xfrm>
            <a:off x="4183063" y="1212850"/>
            <a:ext cx="606425" cy="492125"/>
          </a:xfrm>
          <a:prstGeom prst="rect"/>
        </xdr:spPr>
      </xdr:pic>
      <xdr:sp>
        <xdr:nvSpPr>
          <xdr:cNvPr id="2" name="CuadroTexto 1">
            <a:hlinkClick r:id="rId37"/>
            <a:extLst>
              <a:ext uri="{FF2B5EF4-FFF2-40B4-BE49-F238E27FC236}">
                <a16:creationId xmlns:a16="http://schemas.microsoft.com/office/drawing/2014/main" id="{5189cdd3-84c6-041a-5db7-0f9a444a081f}"/>
              </a:ext>
            </a:extLst>
          </xdr:cNvPr>
          <xdr:cNvSpPr txBox="1"/>
        </xdr:nvSpPr>
        <xdr:spPr>
          <a:xfrm>
            <a:off x="4013200" y="1708150"/>
            <a:ext cx="946150" cy="2667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s-ES" sz="1100" b="1">
                <a:solidFill>
                  <a:srgbClr val="2B6EAB"/>
                </a:solidFill>
              </a:rPr>
              <a:t>Ayuda</a:t>
            </a:r>
          </a:p>
        </xdr:txBody>
      </xdr:sp>
    </xdr:grpSp>
    <xdr:clientData/>
  </xdr:twoCellAnchor>
  <xdr:twoCellAnchor>
    <xdr:from>
      <xdr:col>0</xdr:col>
      <xdr:colOff>187325</xdr:colOff>
      <xdr:row>0</xdr:row>
      <xdr:rowOff>66201</xdr:rowOff>
    </xdr:from>
    <xdr:to>
      <xdr:col>1</xdr:col>
      <xdr:colOff>20426</xdr:colOff>
      <xdr:row>1</xdr:row>
      <xdr:rowOff>33683</xdr:rowOff>
    </xdr:to>
    <xdr:grpSp>
      <xdr:nvGrpSpPr>
        <xdr:cNvPr id="10" name="Grupo 9">
          <a:hlinkClick r:id="rId6"/>
          <a:extLst>
            <a:ext uri="{FF2B5EF4-FFF2-40B4-BE49-F238E27FC236}">
              <a16:creationId xmlns:a16="http://schemas.microsoft.com/office/drawing/2014/main" id="{945d88b7-7617-2316-3f77-4746b7459cfd}"/>
            </a:ext>
          </a:extLst>
        </xdr:cNvPr>
        <xdr:cNvGrpSpPr>
          <a:grpSpLocks/>
        </xdr:cNvGrpSpPr>
      </xdr:nvGrpSpPr>
      <xdr:grpSpPr>
        <a:xfrm>
          <a:off x="190500" y="66675"/>
          <a:ext cx="552450" cy="809625"/>
          <a:chOff x="187325" y="66201"/>
          <a:chExt cx="588751" cy="805682"/>
        </a:xfrm>
      </xdr:grpSpPr>
      <xdr:pic>
        <xdr:nvPicPr>
          <xdr:cNvPr id="17" name="Gráfico 16" descr="Hogar con relleno sólido">
            <a:hlinkClick r:id="rId38"/>
            <a:extLst>
              <a:ext uri="{FF2B5EF4-FFF2-40B4-BE49-F238E27FC236}">
                <a16:creationId xmlns:a16="http://schemas.microsoft.com/office/drawing/2014/main" id="{4e0e786c-b3a2-4682-aea9-65e59aead4db}"/>
              </a:ext>
            </a:extLst>
          </xdr:cNvPr>
          <xdr:cNvPicPr>
            <a:picLocks noChangeAspect="1"/>
          </xdr:cNvPicPr>
        </xdr:nvPicPr>
        <xdr:blipFill>
          <a:blip r:embed="rId7">
            <a:extLst>
              <a:ext uri="{96DAC541-7B7A-43D3-8B79-37D633B846F1}">
                <asvg:svgBlip xmlns:asvg="http://schemas.microsoft.com/office/drawing/2016/SVG/main" r:embed="rId8"/>
              </a:ext>
            </a:extLst>
          </a:blip>
          <a:stretch>
            <a:fillRect/>
          </a:stretch>
        </xdr:blipFill>
        <xdr:spPr>
          <a:xfrm>
            <a:off x="198716" y="66201"/>
            <a:ext cx="569144" cy="536479"/>
          </a:xfrm>
          <a:prstGeom prst="rect"/>
        </xdr:spPr>
      </xdr:pic>
      <xdr:sp>
        <xdr:nvSpPr>
          <xdr:cNvPr id="5" name="CuadroTexto 4">
            <a:hlinkClick r:id="rId39"/>
            <a:extLst>
              <a:ext uri="{FF2B5EF4-FFF2-40B4-BE49-F238E27FC236}">
                <a16:creationId xmlns:a16="http://schemas.microsoft.com/office/drawing/2014/main" id="{a1020005-a826-3426-9d91-76babc258d37}"/>
              </a:ext>
            </a:extLst>
          </xdr:cNvPr>
          <xdr:cNvSpPr txBox="1"/>
        </xdr:nvSpPr>
        <xdr:spPr>
          <a:xfrm>
            <a:off x="187325" y="560387"/>
            <a:ext cx="58875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Inicio</a:t>
            </a:r>
          </a:p>
        </xdr:txBody>
      </xdr:sp>
    </xdr:grpSp>
    <xdr:clientData/>
  </xdr:twoCellAnchor>
  <xdr:twoCellAnchor>
    <xdr:from>
      <xdr:col>0</xdr:col>
      <xdr:colOff>735809</xdr:colOff>
      <xdr:row>0</xdr:row>
      <xdr:rowOff>87331</xdr:rowOff>
    </xdr:from>
    <xdr:to>
      <xdr:col>1</xdr:col>
      <xdr:colOff>853924</xdr:colOff>
      <xdr:row>1</xdr:row>
      <xdr:rowOff>33683</xdr:rowOff>
    </xdr:to>
    <xdr:grpSp>
      <xdr:nvGrpSpPr>
        <xdr:cNvPr id="12" name="Grupo 11">
          <a:hlinkClick r:id="rId11"/>
          <a:extLst>
            <a:ext uri="{FF2B5EF4-FFF2-40B4-BE49-F238E27FC236}">
              <a16:creationId xmlns:a16="http://schemas.microsoft.com/office/drawing/2014/main" id="{60585bea-9274-9cb6-c92f-786054bb4ba9}"/>
            </a:ext>
          </a:extLst>
        </xdr:cNvPr>
        <xdr:cNvGrpSpPr>
          <a:grpSpLocks/>
        </xdr:cNvGrpSpPr>
      </xdr:nvGrpSpPr>
      <xdr:grpSpPr>
        <a:xfrm>
          <a:off x="723900" y="85725"/>
          <a:ext cx="857250" cy="781050"/>
          <a:chOff x="739775" y="87331"/>
          <a:chExt cx="873765" cy="784552"/>
        </a:xfrm>
      </xdr:grpSpPr>
      <xdr:pic>
        <xdr:nvPicPr>
          <xdr:cNvPr id="18" name="Gráfico 17" descr="Lupa con relleno sólido">
            <a:hlinkClick r:id="rId40"/>
            <a:extLst>
              <a:ext uri="{FF2B5EF4-FFF2-40B4-BE49-F238E27FC236}">
                <a16:creationId xmlns:a16="http://schemas.microsoft.com/office/drawing/2014/main" id="{85171853-5cb6-4004-8e00-65ba3c0f285a}"/>
              </a:ext>
            </a:extLst>
          </xdr:cNvPr>
          <xdr:cNvPicPr>
            <a:picLocks noChangeAspect="1"/>
          </xdr:cNvPicPr>
        </xdr:nvPicPr>
        <xdr:blipFill>
          <a:blip r:embed="rId12">
            <a:extLst>
              <a:ext uri="{96DAC541-7B7A-43D3-8B79-37D633B846F1}">
                <asvg:svgBlip xmlns:asvg="http://schemas.microsoft.com/office/drawing/2016/SVG/main" r:embed="rId13"/>
              </a:ext>
            </a:extLst>
          </a:blip>
          <a:stretch>
            <a:fillRect/>
          </a:stretch>
        </xdr:blipFill>
        <xdr:spPr>
          <a:xfrm>
            <a:off x="926482" y="87331"/>
            <a:ext cx="506700" cy="494219"/>
          </a:xfrm>
          <a:prstGeom prst="rect"/>
        </xdr:spPr>
      </xdr:pic>
      <xdr:sp>
        <xdr:nvSpPr>
          <xdr:cNvPr id="6" name="CuadroTexto 5">
            <a:hlinkClick r:id="rId41"/>
            <a:extLst>
              <a:ext uri="{FF2B5EF4-FFF2-40B4-BE49-F238E27FC236}">
                <a16:creationId xmlns:a16="http://schemas.microsoft.com/office/drawing/2014/main" id="{6153b613-98da-4135-beb6-b5a66699d15f}"/>
              </a:ext>
            </a:extLst>
          </xdr:cNvPr>
          <xdr:cNvSpPr txBox="1"/>
        </xdr:nvSpPr>
        <xdr:spPr>
          <a:xfrm>
            <a:off x="739775" y="560387"/>
            <a:ext cx="873765"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ctr"/>
            <a:r>
              <a:rPr lang="es-ES" sz="1400" b="1">
                <a:solidFill>
                  <a:srgbClr val="000000"/>
                </a:solidFill>
              </a:rPr>
              <a:t>Buscador</a:t>
            </a:r>
          </a:p>
        </xdr:txBody>
      </xdr:sp>
    </xdr:grpSp>
    <xdr:clientData/>
  </xdr:twoCellAnchor>
  <xdr:twoCellAnchor>
    <xdr:from>
      <xdr:col>1</xdr:col>
      <xdr:colOff>813657</xdr:colOff>
      <xdr:row>0</xdr:row>
      <xdr:rowOff>60711</xdr:rowOff>
    </xdr:from>
    <xdr:to>
      <xdr:col>1</xdr:col>
      <xdr:colOff>1695373</xdr:colOff>
      <xdr:row>1</xdr:row>
      <xdr:rowOff>33683</xdr:rowOff>
    </xdr:to>
    <xdr:grpSp>
      <xdr:nvGrpSpPr>
        <xdr:cNvPr id="13" name="Grupo 12">
          <a:hlinkClick r:id="rId16"/>
          <a:extLst>
            <a:ext uri="{FF2B5EF4-FFF2-40B4-BE49-F238E27FC236}">
              <a16:creationId xmlns:a16="http://schemas.microsoft.com/office/drawing/2014/main" id="{da40ef1d-38e8-1cff-5943-41a00319a40a}"/>
            </a:ext>
          </a:extLst>
        </xdr:cNvPr>
        <xdr:cNvGrpSpPr>
          <a:grpSpLocks/>
        </xdr:cNvGrpSpPr>
      </xdr:nvGrpSpPr>
      <xdr:grpSpPr>
        <a:xfrm>
          <a:off x="1533525" y="57150"/>
          <a:ext cx="885825" cy="809625"/>
          <a:chOff x="1638300" y="60711"/>
          <a:chExt cx="881716" cy="811172"/>
        </a:xfrm>
      </xdr:grpSpPr>
      <xdr:pic>
        <xdr:nvPicPr>
          <xdr:cNvPr id="19" name="Gráfico 18" descr="Narración con relleno sólido">
            <a:hlinkClick r:id="rId42"/>
            <a:extLst>
              <a:ext uri="{FF2B5EF4-FFF2-40B4-BE49-F238E27FC236}">
                <a16:creationId xmlns:a16="http://schemas.microsoft.com/office/drawing/2014/main" id="{0d2948fc-b4b6-422c-a411-5866c9cfcfcb}"/>
              </a:ext>
            </a:extLst>
          </xdr:cNvPr>
          <xdr:cNvPicPr>
            <a:picLocks noChangeAspect="1"/>
          </xdr:cNvPicPr>
        </xdr:nvPicPr>
        <xdr:blipFill>
          <a:blip r:embed="rId17">
            <a:extLst>
              <a:ext uri="{96DAC541-7B7A-43D3-8B79-37D633B846F1}">
                <asvg:svgBlip xmlns:asvg="http://schemas.microsoft.com/office/drawing/2016/SVG/main" r:embed="rId18"/>
              </a:ext>
            </a:extLst>
          </a:blip>
          <a:stretch>
            <a:fillRect/>
          </a:stretch>
        </xdr:blipFill>
        <xdr:spPr>
          <a:xfrm>
            <a:off x="1813252" y="60711"/>
            <a:ext cx="541337" cy="547459"/>
          </a:xfrm>
          <a:prstGeom prst="rect"/>
        </xdr:spPr>
      </xdr:pic>
      <xdr:sp>
        <xdr:nvSpPr>
          <xdr:cNvPr id="7" name="CuadroTexto 6">
            <a:hlinkClick r:id="rId43"/>
            <a:extLst>
              <a:ext uri="{FF2B5EF4-FFF2-40B4-BE49-F238E27FC236}">
                <a16:creationId xmlns:a16="http://schemas.microsoft.com/office/drawing/2014/main" id="{f8ebfc4d-cb7e-42a2-85da-7238231294b9}"/>
              </a:ext>
            </a:extLst>
          </xdr:cNvPr>
          <xdr:cNvSpPr txBox="1"/>
        </xdr:nvSpPr>
        <xdr:spPr>
          <a:xfrm>
            <a:off x="1638300" y="560387"/>
            <a:ext cx="881716"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Selección</a:t>
            </a:r>
          </a:p>
        </xdr:txBody>
      </xdr:sp>
    </xdr:grpSp>
    <xdr:clientData/>
  </xdr:twoCellAnchor>
  <xdr:twoCellAnchor>
    <xdr:from>
      <xdr:col>1</xdr:col>
      <xdr:colOff>1655106</xdr:colOff>
      <xdr:row>0</xdr:row>
      <xdr:rowOff>52180</xdr:rowOff>
    </xdr:from>
    <xdr:to>
      <xdr:col>1</xdr:col>
      <xdr:colOff>2771437</xdr:colOff>
      <xdr:row>1</xdr:row>
      <xdr:rowOff>33683</xdr:rowOff>
    </xdr:to>
    <xdr:grpSp>
      <xdr:nvGrpSpPr>
        <xdr:cNvPr id="14" name="Grupo 13">
          <a:hlinkClick r:id="rId21"/>
          <a:extLst>
            <a:ext uri="{FF2B5EF4-FFF2-40B4-BE49-F238E27FC236}">
              <a16:creationId xmlns:a16="http://schemas.microsoft.com/office/drawing/2014/main" id="{99abdf29-28fc-6da9-dc1e-c2bee2b6dd8d}"/>
            </a:ext>
          </a:extLst>
        </xdr:cNvPr>
        <xdr:cNvGrpSpPr>
          <a:grpSpLocks/>
        </xdr:cNvGrpSpPr>
      </xdr:nvGrpSpPr>
      <xdr:grpSpPr>
        <a:xfrm>
          <a:off x="2381250" y="47625"/>
          <a:ext cx="1114425" cy="819150"/>
          <a:chOff x="2409825" y="52180"/>
          <a:chExt cx="1116331" cy="819703"/>
        </a:xfrm>
      </xdr:grpSpPr>
      <xdr:pic>
        <xdr:nvPicPr>
          <xdr:cNvPr id="22" name="Gráfico 21" descr="Gráfico circular con relleno sólido">
            <a:hlinkClick r:id="rId44"/>
            <a:extLst>
              <a:ext uri="{FF2B5EF4-FFF2-40B4-BE49-F238E27FC236}">
                <a16:creationId xmlns:a16="http://schemas.microsoft.com/office/drawing/2014/main" id="{126a08ee-e226-4bfe-a54d-80b833fd30fa}"/>
              </a:ext>
            </a:extLst>
          </xdr:cNvPr>
          <xdr:cNvPicPr>
            <a:picLocks noChangeAspect="1"/>
          </xdr:cNvPicPr>
        </xdr:nvPicPr>
        <xdr:blipFill>
          <a:blip r:embed="rId22">
            <a:extLst>
              <a:ext uri="{96DAC541-7B7A-43D3-8B79-37D633B846F1}">
                <asvg:svgBlip xmlns:asvg="http://schemas.microsoft.com/office/drawing/2016/SVG/main" r:embed="rId23"/>
              </a:ext>
            </a:extLst>
          </a:blip>
          <a:stretch>
            <a:fillRect/>
          </a:stretch>
        </xdr:blipFill>
        <xdr:spPr>
          <a:xfrm>
            <a:off x="2724309" y="52180"/>
            <a:ext cx="552291" cy="564521"/>
          </a:xfrm>
          <a:prstGeom prst="rect"/>
        </xdr:spPr>
      </xdr:pic>
      <xdr:sp>
        <xdr:nvSpPr>
          <xdr:cNvPr id="8" name="CuadroTexto 7">
            <a:hlinkClick r:id="rId45"/>
            <a:extLst>
              <a:ext uri="{FF2B5EF4-FFF2-40B4-BE49-F238E27FC236}">
                <a16:creationId xmlns:a16="http://schemas.microsoft.com/office/drawing/2014/main" id="{585bb657-c2f6-41d7-8da8-d819ad8079b0}"/>
              </a:ext>
            </a:extLst>
          </xdr:cNvPr>
          <xdr:cNvSpPr txBox="1"/>
        </xdr:nvSpPr>
        <xdr:spPr>
          <a:xfrm>
            <a:off x="2409825" y="560387"/>
            <a:ext cx="111633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Comparador</a:t>
            </a:r>
          </a:p>
        </xdr:txBody>
      </xdr:sp>
    </xdr:grpSp>
    <xdr:clientData/>
  </xdr:twoCellAnchor>
  <xdr:twoCellAnchor>
    <xdr:from>
      <xdr:col>1</xdr:col>
      <xdr:colOff>2731170</xdr:colOff>
      <xdr:row>0</xdr:row>
      <xdr:rowOff>68967</xdr:rowOff>
    </xdr:from>
    <xdr:to>
      <xdr:col>2</xdr:col>
      <xdr:colOff>494292</xdr:colOff>
      <xdr:row>1</xdr:row>
      <xdr:rowOff>33683</xdr:rowOff>
    </xdr:to>
    <xdr:grpSp>
      <xdr:nvGrpSpPr>
        <xdr:cNvPr id="15" name="Grupo 14">
          <a:hlinkClick r:id="rId26"/>
          <a:extLst>
            <a:ext uri="{FF2B5EF4-FFF2-40B4-BE49-F238E27FC236}">
              <a16:creationId xmlns:a16="http://schemas.microsoft.com/office/drawing/2014/main" id="{8b965a36-8015-2fce-fd4d-d055a0e83d37}"/>
            </a:ext>
          </a:extLst>
        </xdr:cNvPr>
        <xdr:cNvGrpSpPr>
          <a:grpSpLocks/>
        </xdr:cNvGrpSpPr>
      </xdr:nvGrpSpPr>
      <xdr:grpSpPr>
        <a:xfrm>
          <a:off x="3457575" y="66675"/>
          <a:ext cx="666750" cy="800100"/>
          <a:chOff x="3448050" y="68967"/>
          <a:chExt cx="804772" cy="802916"/>
        </a:xfrm>
      </xdr:grpSpPr>
      <xdr:pic>
        <xdr:nvPicPr>
          <xdr:cNvPr id="20" name="Gráfico 19" descr="Insignia de portapapeles con relleno sólido">
            <a:hlinkClick r:id="rId46"/>
            <a:extLst>
              <a:ext uri="{FF2B5EF4-FFF2-40B4-BE49-F238E27FC236}">
                <a16:creationId xmlns:a16="http://schemas.microsoft.com/office/drawing/2014/main" id="{e475983d-8761-48a9-8bfd-9b0a21046b95}"/>
              </a:ext>
            </a:extLst>
          </xdr:cNvPr>
          <xdr:cNvPicPr>
            <a:picLocks noChangeAspect="1"/>
          </xdr:cNvPicPr>
        </xdr:nvPicPr>
        <xdr:blipFill>
          <a:blip r:embed="rId27">
            <a:extLst>
              <a:ext uri="{96DAC541-7B7A-43D3-8B79-37D633B846F1}">
                <asvg:svgBlip xmlns:asvg="http://schemas.microsoft.com/office/drawing/2016/SVG/main" r:embed="rId28"/>
              </a:ext>
            </a:extLst>
          </a:blip>
          <a:stretch>
            <a:fillRect/>
          </a:stretch>
        </xdr:blipFill>
        <xdr:spPr>
          <a:xfrm>
            <a:off x="3544173" y="68967"/>
            <a:ext cx="622051" cy="530946"/>
          </a:xfrm>
          <a:prstGeom prst="rect"/>
        </xdr:spPr>
      </xdr:pic>
      <xdr:sp>
        <xdr:nvSpPr>
          <xdr:cNvPr id="9" name="CuadroTexto 8">
            <a:hlinkClick r:id="rId47"/>
            <a:extLst>
              <a:ext uri="{FF2B5EF4-FFF2-40B4-BE49-F238E27FC236}">
                <a16:creationId xmlns:a16="http://schemas.microsoft.com/office/drawing/2014/main" id="{7a686614-fc79-4762-aebd-0974802ca2cc}"/>
              </a:ext>
            </a:extLst>
          </xdr:cNvPr>
          <xdr:cNvSpPr txBox="1"/>
        </xdr:nvSpPr>
        <xdr:spPr>
          <a:xfrm>
            <a:off x="3448050" y="560387"/>
            <a:ext cx="804772"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Créditos</a:t>
            </a:r>
          </a:p>
        </xdr:txBody>
      </xdr:sp>
    </xdr:grpSp>
    <xdr:clientData/>
  </xdr:twoCellAnchor>
  <xdr:twoCellAnchor>
    <xdr:from>
      <xdr:col>2</xdr:col>
      <xdr:colOff>454025</xdr:colOff>
      <xdr:row>0</xdr:row>
      <xdr:rowOff>85978</xdr:rowOff>
    </xdr:from>
    <xdr:to>
      <xdr:col>2</xdr:col>
      <xdr:colOff>1425638</xdr:colOff>
      <xdr:row>1</xdr:row>
      <xdr:rowOff>33683</xdr:rowOff>
    </xdr:to>
    <xdr:grpSp>
      <xdr:nvGrpSpPr>
        <xdr:cNvPr id="16" name="Grupo 15">
          <a:hlinkClick r:id="rId31"/>
          <a:extLst>
            <a:ext uri="{FF2B5EF4-FFF2-40B4-BE49-F238E27FC236}">
              <a16:creationId xmlns:a16="http://schemas.microsoft.com/office/drawing/2014/main" id="{9a5eb704-372c-b6a2-18e5-07d5fbfee0d3}"/>
            </a:ext>
          </a:extLst>
        </xdr:cNvPr>
        <xdr:cNvGrpSpPr>
          <a:grpSpLocks/>
        </xdr:cNvGrpSpPr>
      </xdr:nvGrpSpPr>
      <xdr:grpSpPr>
        <a:xfrm>
          <a:off x="4086225" y="85725"/>
          <a:ext cx="971550" cy="790575"/>
          <a:chOff x="4251325" y="85978"/>
          <a:chExt cx="971613" cy="785905"/>
        </a:xfrm>
      </xdr:grpSpPr>
      <xdr:pic>
        <xdr:nvPicPr>
          <xdr:cNvPr id="21" name="Gráfico 20" descr="Advertencia con relleno sólido">
            <a:hlinkClick r:id="rId48"/>
            <a:extLst>
              <a:ext uri="{FF2B5EF4-FFF2-40B4-BE49-F238E27FC236}">
                <a16:creationId xmlns:a16="http://schemas.microsoft.com/office/drawing/2014/main" id="{27e7bcd0-1e24-4cc8-b19b-ae0cb6985caa}"/>
              </a:ext>
            </a:extLst>
          </xdr:cNvPr>
          <xdr:cNvPicPr>
            <a:picLocks noChangeAspect="1"/>
          </xdr:cNvPicPr>
        </xdr:nvPicPr>
        <xdr:blipFill>
          <a:blip r:embed="rId32">
            <a:extLst>
              <a:ext uri="{96DAC541-7B7A-43D3-8B79-37D633B846F1}">
                <asvg:svgBlip xmlns:asvg="http://schemas.microsoft.com/office/drawing/2016/SVG/main" r:embed="rId33"/>
              </a:ext>
            </a:extLst>
          </a:blip>
          <a:stretch>
            <a:fillRect/>
          </a:stretch>
        </xdr:blipFill>
        <xdr:spPr>
          <a:xfrm>
            <a:off x="4457675" y="85978"/>
            <a:ext cx="555737" cy="496924"/>
          </a:xfrm>
          <a:prstGeom prst="rect"/>
        </xdr:spPr>
      </xdr:pic>
      <xdr:sp>
        <xdr:nvSpPr>
          <xdr:cNvPr id="11" name="CuadroTexto 10">
            <a:hlinkClick r:id="rId49"/>
            <a:extLst>
              <a:ext uri="{FF2B5EF4-FFF2-40B4-BE49-F238E27FC236}">
                <a16:creationId xmlns:a16="http://schemas.microsoft.com/office/drawing/2014/main" id="{9e5655a1-4139-4085-8e0b-ee983d0ef1f6}"/>
              </a:ext>
            </a:extLst>
          </xdr:cNvPr>
          <xdr:cNvSpPr txBox="1"/>
        </xdr:nvSpPr>
        <xdr:spPr>
          <a:xfrm>
            <a:off x="4251325" y="560387"/>
            <a:ext cx="971613"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¡Atención!</a:t>
            </a:r>
          </a:p>
        </xdr:txBody>
      </xdr:sp>
    </xdr:grp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absolute">
    <xdr:from>
      <xdr:col>1</xdr:col>
      <xdr:colOff>85724</xdr:colOff>
      <xdr:row>1</xdr:row>
      <xdr:rowOff>123825</xdr:rowOff>
    </xdr:from>
    <xdr:to>
      <xdr:col>2</xdr:col>
      <xdr:colOff>44450</xdr:colOff>
      <xdr:row>9</xdr:row>
      <xdr:rowOff>82550</xdr:rowOff>
    </xdr:to>
    <mc:AlternateContent xmlns:mc="http://schemas.openxmlformats.org/markup-compatibility/2006">
      <mc:Choice xmlns:a14="http://schemas.microsoft.com/office/drawing/2010/main" Requires="a14">
        <xdr:graphicFrame>
          <xdr:nvGraphicFramePr>
            <xdr:cNvPr id="6" name="Licencia">
              <a:extLst>
                <a:ext uri="{FF2B5EF4-FFF2-40B4-BE49-F238E27FC236}">
                  <a16:creationId xmlns:a16="http://schemas.microsoft.com/office/drawing/2014/main" id="{5f281f32-80de-4bed-b1df-cc8c5f8a9d80}"/>
                </a:ext>
              </a:extLst>
            </xdr:cNvPr>
            <xdr:cNvGraphicFramePr/>
          </xdr:nvGraphicFramePr>
          <xdr:xfrm>
            <a:off x="3181350" y="885825"/>
            <a:ext cx="1838325" cy="1428750"/>
          </xdr:xfrm>
          <a:graphic>
            <a:graphicData uri="http://schemas.microsoft.com/office/drawing/2010/slicer">
              <sle:slicer xmlns:sle="http://schemas.microsoft.com/office/drawing/2010/slicer" name="Licencia"/>
            </a:graphicData>
          </a:graphic>
        </xdr:graphicFrame>
      </mc:Choice>
      <mc:Fallback>
        <xdr:sp macro="" textlink="">
          <xdr:nvSpPr>
            <xdr:cNvPr id="6" name="Licencia"/>
            <xdr:cNvSpPr>
              <a:spLocks noTextEdit="1"/>
            </xdr:cNvSpPr>
          </xdr:nvSpPr>
          <xdr:spPr>
            <a:xfrm>
              <a:off x="3181350" y="885825"/>
              <a:ext cx="1838325" cy="14287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44451</xdr:colOff>
      <xdr:row>1</xdr:row>
      <xdr:rowOff>123825</xdr:rowOff>
    </xdr:from>
    <xdr:to>
      <xdr:col>3</xdr:col>
      <xdr:colOff>44451</xdr:colOff>
      <xdr:row>9</xdr:row>
      <xdr:rowOff>85725</xdr:rowOff>
    </xdr:to>
    <mc:AlternateContent xmlns:mc="http://schemas.openxmlformats.org/markup-compatibility/2006">
      <mc:Choice xmlns:a14="http://schemas.microsoft.com/office/drawing/2010/main" Requires="a14">
        <xdr:graphicFrame>
          <xdr:nvGraphicFramePr>
            <xdr:cNvPr id="2" name="Fase del procedimiento">
              <a:extLst>
                <a:ext uri="{FF2B5EF4-FFF2-40B4-BE49-F238E27FC236}">
                  <a16:creationId xmlns:a16="http://schemas.microsoft.com/office/drawing/2014/main" id="{501e2a46-4b18-7cba-805c-b2cad6a94933}"/>
                </a:ext>
              </a:extLst>
            </xdr:cNvPr>
            <xdr:cNvGraphicFramePr/>
          </xdr:nvGraphicFramePr>
          <xdr:xfrm>
            <a:off x="5019675" y="885825"/>
            <a:ext cx="3152775" cy="1428750"/>
          </xdr:xfrm>
          <a:graphic>
            <a:graphicData uri="http://schemas.microsoft.com/office/drawing/2010/slicer">
              <sle:slicer xmlns:sle="http://schemas.microsoft.com/office/drawing/2010/slicer" name="Fase del procedimiento"/>
            </a:graphicData>
          </a:graphic>
        </xdr:graphicFrame>
      </mc:Choice>
      <mc:Fallback>
        <xdr:sp macro="" textlink="">
          <xdr:nvSpPr>
            <xdr:cNvPr id="2" name="Fase del procedimiento"/>
            <xdr:cNvSpPr>
              <a:spLocks noTextEdit="1"/>
            </xdr:cNvSpPr>
          </xdr:nvSpPr>
          <xdr:spPr>
            <a:xfrm>
              <a:off x="5019675" y="885825"/>
              <a:ext cx="3152775" cy="14287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53975</xdr:colOff>
      <xdr:row>1</xdr:row>
      <xdr:rowOff>101600</xdr:rowOff>
    </xdr:from>
    <xdr:to>
      <xdr:col>4</xdr:col>
      <xdr:colOff>9525</xdr:colOff>
      <xdr:row>9</xdr:row>
      <xdr:rowOff>76200</xdr:rowOff>
    </xdr:to>
    <mc:AlternateContent xmlns:mc="http://schemas.openxmlformats.org/markup-compatibility/2006">
      <mc:Choice xmlns:a14="http://schemas.microsoft.com/office/drawing/2010/main" Requires="a14">
        <xdr:graphicFrame>
          <xdr:nvGraphicFramePr>
            <xdr:cNvPr id="3" name="Tipo de tecnología">
              <a:extLst>
                <a:ext uri="{FF2B5EF4-FFF2-40B4-BE49-F238E27FC236}">
                  <a16:creationId xmlns:a16="http://schemas.microsoft.com/office/drawing/2014/main" id="{a52fab1b-7283-6fcb-8c8d-b14f78616c0d}"/>
                </a:ext>
              </a:extLst>
            </xdr:cNvPr>
            <xdr:cNvGraphicFramePr/>
          </xdr:nvGraphicFramePr>
          <xdr:xfrm>
            <a:off x="8181975" y="866775"/>
            <a:ext cx="1914525" cy="1438275"/>
          </xdr:xfrm>
          <a:graphic>
            <a:graphicData uri="http://schemas.microsoft.com/office/drawing/2010/slicer">
              <sle:slicer xmlns:sle="http://schemas.microsoft.com/office/drawing/2010/slicer" name="Tipo de tecnología"/>
            </a:graphicData>
          </a:graphic>
        </xdr:graphicFrame>
      </mc:Choice>
      <mc:Fallback>
        <xdr:sp macro="" textlink="">
          <xdr:nvSpPr>
            <xdr:cNvPr id="3" name="Tipo de tecnología"/>
            <xdr:cNvSpPr>
              <a:spLocks noTextEdit="1"/>
            </xdr:cNvSpPr>
          </xdr:nvSpPr>
          <xdr:spPr>
            <a:xfrm>
              <a:off x="8181975" y="866775"/>
              <a:ext cx="1914525" cy="14382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xdr:from>
      <xdr:col>4</xdr:col>
      <xdr:colOff>76200</xdr:colOff>
      <xdr:row>3</xdr:row>
      <xdr:rowOff>142875</xdr:rowOff>
    </xdr:from>
    <xdr:to>
      <xdr:col>4</xdr:col>
      <xdr:colOff>1022350</xdr:colOff>
      <xdr:row>7</xdr:row>
      <xdr:rowOff>133350</xdr:rowOff>
    </xdr:to>
    <xdr:grpSp>
      <xdr:nvGrpSpPr>
        <xdr:cNvPr id="41" name="Grupo 40">
          <a:hlinkClick r:id="rId1"/>
          <a:extLst>
            <a:ext uri="{FF2B5EF4-FFF2-40B4-BE49-F238E27FC236}">
              <a16:creationId xmlns:a16="http://schemas.microsoft.com/office/drawing/2014/main" id="{be4d0b07-f6cf-d0d8-130b-55f375b9100e}"/>
            </a:ext>
          </a:extLst>
        </xdr:cNvPr>
        <xdr:cNvGrpSpPr>
          <a:grpSpLocks/>
        </xdr:cNvGrpSpPr>
      </xdr:nvGrpSpPr>
      <xdr:grpSpPr>
        <a:xfrm>
          <a:off x="10163175" y="1276350"/>
          <a:ext cx="942975" cy="723900"/>
          <a:chOff x="10648950" y="1285875"/>
          <a:chExt cx="946150" cy="733425"/>
        </a:xfrm>
      </xdr:grpSpPr>
      <xdr:pic>
        <xdr:nvPicPr>
          <xdr:cNvPr id="5" name="Gráfico 4" descr="Ayuda con relleno sólido">
            <a:hlinkClick r:id="rId36"/>
            <a:extLst>
              <a:ext uri="{FF2B5EF4-FFF2-40B4-BE49-F238E27FC236}">
                <a16:creationId xmlns:a16="http://schemas.microsoft.com/office/drawing/2014/main" id="{e0272a09-2659-4a97-8555-46f6a738d67e}"/>
              </a:ext>
            </a:extLst>
          </xdr:cNvPr>
          <xdr:cNvPicPr>
            <a:picLocks noChangeAspect="1"/>
          </xdr:cNvPicPr>
        </xdr:nvPicPr>
        <xdr:blipFill>
          <a:blip r:embed="rId2">
            <a:extLst>
              <a:ext uri="{96DAC541-7B7A-43D3-8B79-37D633B846F1}">
                <asvg:svgBlip xmlns:asvg="http://schemas.microsoft.com/office/drawing/2016/SVG/main" r:embed="rId3"/>
              </a:ext>
            </a:extLst>
          </a:blip>
          <a:stretch>
            <a:fillRect/>
          </a:stretch>
        </xdr:blipFill>
        <xdr:spPr>
          <a:xfrm>
            <a:off x="10860088" y="1285875"/>
            <a:ext cx="523875" cy="504825"/>
          </a:xfrm>
          <a:prstGeom prst="rect"/>
        </xdr:spPr>
      </xdr:pic>
      <xdr:sp>
        <xdr:nvSpPr>
          <xdr:cNvPr id="4" name="CuadroTexto 3">
            <a:hlinkClick r:id="rId37"/>
            <a:extLst>
              <a:ext uri="{FF2B5EF4-FFF2-40B4-BE49-F238E27FC236}">
                <a16:creationId xmlns:a16="http://schemas.microsoft.com/office/drawing/2014/main" id="{8716b6c5-55f2-40de-9202-c7166b0a3a60}"/>
              </a:ext>
            </a:extLst>
          </xdr:cNvPr>
          <xdr:cNvSpPr txBox="1"/>
        </xdr:nvSpPr>
        <xdr:spPr>
          <a:xfrm>
            <a:off x="10648950" y="1752600"/>
            <a:ext cx="946150" cy="2667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s-ES" sz="1100" b="1">
                <a:solidFill>
                  <a:srgbClr val="2B6EAB"/>
                </a:solidFill>
              </a:rPr>
              <a:t>Ayuda</a:t>
            </a:r>
          </a:p>
        </xdr:txBody>
      </xdr:sp>
    </xdr:grpSp>
    <xdr:clientData/>
  </xdr:twoCellAnchor>
  <xdr:twoCellAnchor>
    <xdr:from>
      <xdr:col>0</xdr:col>
      <xdr:colOff>0</xdr:colOff>
      <xdr:row>0</xdr:row>
      <xdr:rowOff>0</xdr:rowOff>
    </xdr:from>
    <xdr:to>
      <xdr:col>2</xdr:col>
      <xdr:colOff>228600</xdr:colOff>
      <xdr:row>1</xdr:row>
      <xdr:rowOff>101599</xdr:rowOff>
    </xdr:to>
    <xdr:sp>
      <xdr:nvSpPr>
        <xdr:cNvPr id="7" name="Rectángulo 6">
          <a:extLst>
            <a:ext uri="{FF2B5EF4-FFF2-40B4-BE49-F238E27FC236}">
              <a16:creationId xmlns:a16="http://schemas.microsoft.com/office/drawing/2014/main" id="{096b67d1-bb4d-470a-8983-9e140e7e5017}"/>
            </a:ext>
          </a:extLst>
        </xdr:cNvPr>
        <xdr:cNvSpPr/>
      </xdr:nvSpPr>
      <xdr:spPr>
        <a:xfrm>
          <a:off x="0" y="0"/>
          <a:ext cx="5200650" cy="866775"/>
        </a:xfrm>
        <a:prstGeom prst="rect"/>
        <a:solidFill>
          <a:srgbClr val="2B6EAB"/>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0</xdr:col>
      <xdr:colOff>1606550</xdr:colOff>
      <xdr:row>0</xdr:row>
      <xdr:rowOff>0</xdr:rowOff>
    </xdr:from>
    <xdr:to>
      <xdr:col>0</xdr:col>
      <xdr:colOff>2413000</xdr:colOff>
      <xdr:row>1</xdr:row>
      <xdr:rowOff>63499</xdr:rowOff>
    </xdr:to>
    <xdr:sp>
      <xdr:nvSpPr>
        <xdr:cNvPr id="8" name="Rectángulo 7">
          <a:extLst>
            <a:ext uri="{FF2B5EF4-FFF2-40B4-BE49-F238E27FC236}">
              <a16:creationId xmlns:a16="http://schemas.microsoft.com/office/drawing/2014/main" id="{0d00adf8-f1aa-403c-840e-888ea70db9da}"/>
            </a:ext>
          </a:extLst>
        </xdr:cNvPr>
        <xdr:cNvSpPr/>
      </xdr:nvSpPr>
      <xdr:spPr>
        <a:xfrm>
          <a:off x="1609725" y="0"/>
          <a:ext cx="809625" cy="828675"/>
        </a:xfrm>
        <a:prstGeom prst="rect"/>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0</xdr:col>
      <xdr:colOff>187325</xdr:colOff>
      <xdr:row>0</xdr:row>
      <xdr:rowOff>66201</xdr:rowOff>
    </xdr:from>
    <xdr:to>
      <xdr:col>0</xdr:col>
      <xdr:colOff>776076</xdr:colOff>
      <xdr:row>1</xdr:row>
      <xdr:rowOff>103533</xdr:rowOff>
    </xdr:to>
    <xdr:grpSp>
      <xdr:nvGrpSpPr>
        <xdr:cNvPr id="9" name="Grupo 8">
          <a:hlinkClick r:id="rId6"/>
          <a:extLst>
            <a:ext uri="{FF2B5EF4-FFF2-40B4-BE49-F238E27FC236}">
              <a16:creationId xmlns:a16="http://schemas.microsoft.com/office/drawing/2014/main" id="{79e8d130-52fd-40a6-b4d3-169b2c8d6df5}"/>
            </a:ext>
          </a:extLst>
        </xdr:cNvPr>
        <xdr:cNvGrpSpPr>
          <a:grpSpLocks/>
        </xdr:cNvGrpSpPr>
      </xdr:nvGrpSpPr>
      <xdr:grpSpPr>
        <a:xfrm>
          <a:off x="190500" y="66675"/>
          <a:ext cx="590550" cy="800100"/>
          <a:chOff x="187325" y="66201"/>
          <a:chExt cx="588751" cy="805682"/>
        </a:xfrm>
      </xdr:grpSpPr>
      <xdr:pic>
        <xdr:nvPicPr>
          <xdr:cNvPr id="10" name="Gráfico 9" descr="Hogar con relleno sólido">
            <a:hlinkClick r:id="rId38"/>
            <a:extLst>
              <a:ext uri="{FF2B5EF4-FFF2-40B4-BE49-F238E27FC236}">
                <a16:creationId xmlns:a16="http://schemas.microsoft.com/office/drawing/2014/main" id="{2336a4d3-27f4-abef-06f1-370f9123b6ee}"/>
              </a:ext>
            </a:extLst>
          </xdr:cNvPr>
          <xdr:cNvPicPr>
            <a:picLocks noChangeAspect="1"/>
          </xdr:cNvPicPr>
        </xdr:nvPicPr>
        <xdr:blipFill>
          <a:blip r:embed="rId7">
            <a:extLst>
              <a:ext uri="{96DAC541-7B7A-43D3-8B79-37D633B846F1}">
                <asvg:svgBlip xmlns:asvg="http://schemas.microsoft.com/office/drawing/2016/SVG/main" r:embed="rId8"/>
              </a:ext>
            </a:extLst>
          </a:blip>
          <a:stretch>
            <a:fillRect/>
          </a:stretch>
        </xdr:blipFill>
        <xdr:spPr>
          <a:xfrm>
            <a:off x="198716" y="66201"/>
            <a:ext cx="569144" cy="536479"/>
          </a:xfrm>
          <a:prstGeom prst="rect"/>
        </xdr:spPr>
      </xdr:pic>
      <xdr:sp>
        <xdr:nvSpPr>
          <xdr:cNvPr id="11" name="CuadroTexto 10">
            <a:hlinkClick r:id="rId39"/>
            <a:extLst>
              <a:ext uri="{FF2B5EF4-FFF2-40B4-BE49-F238E27FC236}">
                <a16:creationId xmlns:a16="http://schemas.microsoft.com/office/drawing/2014/main" id="{b9ab1f76-8883-b06b-3b38-419c97550698}"/>
              </a:ext>
            </a:extLst>
          </xdr:cNvPr>
          <xdr:cNvSpPr txBox="1"/>
        </xdr:nvSpPr>
        <xdr:spPr>
          <a:xfrm>
            <a:off x="187325" y="560387"/>
            <a:ext cx="58875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Inicio</a:t>
            </a:r>
          </a:p>
        </xdr:txBody>
      </xdr:sp>
    </xdr:grpSp>
    <xdr:clientData/>
  </xdr:twoCellAnchor>
  <xdr:twoCellAnchor>
    <xdr:from>
      <xdr:col>0</xdr:col>
      <xdr:colOff>735809</xdr:colOff>
      <xdr:row>0</xdr:row>
      <xdr:rowOff>87331</xdr:rowOff>
    </xdr:from>
    <xdr:to>
      <xdr:col>0</xdr:col>
      <xdr:colOff>1609574</xdr:colOff>
      <xdr:row>1</xdr:row>
      <xdr:rowOff>103533</xdr:rowOff>
    </xdr:to>
    <xdr:grpSp>
      <xdr:nvGrpSpPr>
        <xdr:cNvPr id="12" name="Grupo 11">
          <a:hlinkClick r:id="rId11"/>
          <a:extLst>
            <a:ext uri="{FF2B5EF4-FFF2-40B4-BE49-F238E27FC236}">
              <a16:creationId xmlns:a16="http://schemas.microsoft.com/office/drawing/2014/main" id="{4b988f76-f9b8-4302-9a0d-bdaeeb57158a}"/>
            </a:ext>
          </a:extLst>
        </xdr:cNvPr>
        <xdr:cNvGrpSpPr>
          <a:grpSpLocks/>
        </xdr:cNvGrpSpPr>
      </xdr:nvGrpSpPr>
      <xdr:grpSpPr>
        <a:xfrm>
          <a:off x="733425" y="85725"/>
          <a:ext cx="876300" cy="781050"/>
          <a:chOff x="739775" y="87331"/>
          <a:chExt cx="873765" cy="784552"/>
        </a:xfrm>
      </xdr:grpSpPr>
      <xdr:pic>
        <xdr:nvPicPr>
          <xdr:cNvPr id="13" name="Gráfico 12" descr="Lupa con relleno sólido">
            <a:hlinkClick r:id="rId40"/>
            <a:extLst>
              <a:ext uri="{FF2B5EF4-FFF2-40B4-BE49-F238E27FC236}">
                <a16:creationId xmlns:a16="http://schemas.microsoft.com/office/drawing/2014/main" id="{89108f55-f547-9b94-4482-37f6d9f4c3c0}"/>
              </a:ext>
            </a:extLst>
          </xdr:cNvPr>
          <xdr:cNvPicPr>
            <a:picLocks noChangeAspect="1"/>
          </xdr:cNvPicPr>
        </xdr:nvPicPr>
        <xdr:blipFill>
          <a:blip r:embed="rId12">
            <a:extLst>
              <a:ext uri="{96DAC541-7B7A-43D3-8B79-37D633B846F1}">
                <asvg:svgBlip xmlns:asvg="http://schemas.microsoft.com/office/drawing/2016/SVG/main" r:embed="rId13"/>
              </a:ext>
            </a:extLst>
          </a:blip>
          <a:stretch>
            <a:fillRect/>
          </a:stretch>
        </xdr:blipFill>
        <xdr:spPr>
          <a:xfrm>
            <a:off x="926482" y="87331"/>
            <a:ext cx="506700" cy="494219"/>
          </a:xfrm>
          <a:prstGeom prst="rect"/>
        </xdr:spPr>
      </xdr:pic>
      <xdr:sp>
        <xdr:nvSpPr>
          <xdr:cNvPr id="14" name="CuadroTexto 13">
            <a:hlinkClick r:id="rId41"/>
            <a:extLst>
              <a:ext uri="{FF2B5EF4-FFF2-40B4-BE49-F238E27FC236}">
                <a16:creationId xmlns:a16="http://schemas.microsoft.com/office/drawing/2014/main" id="{1b86b8f0-e5f9-434c-9f17-44025295d96c}"/>
              </a:ext>
            </a:extLst>
          </xdr:cNvPr>
          <xdr:cNvSpPr txBox="1"/>
        </xdr:nvSpPr>
        <xdr:spPr>
          <a:xfrm>
            <a:off x="739775" y="560387"/>
            <a:ext cx="873765"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ctr"/>
            <a:r>
              <a:rPr lang="es-ES" sz="1400" b="1">
                <a:solidFill>
                  <a:srgbClr val="FFFF00"/>
                </a:solidFill>
              </a:rPr>
              <a:t>Buscador</a:t>
            </a:r>
          </a:p>
        </xdr:txBody>
      </xdr:sp>
    </xdr:grpSp>
    <xdr:clientData/>
  </xdr:twoCellAnchor>
  <xdr:twoCellAnchor>
    <xdr:from>
      <xdr:col>0</xdr:col>
      <xdr:colOff>1569307</xdr:colOff>
      <xdr:row>0</xdr:row>
      <xdr:rowOff>60711</xdr:rowOff>
    </xdr:from>
    <xdr:to>
      <xdr:col>0</xdr:col>
      <xdr:colOff>2451023</xdr:colOff>
      <xdr:row>1</xdr:row>
      <xdr:rowOff>103533</xdr:rowOff>
    </xdr:to>
    <xdr:grpSp>
      <xdr:nvGrpSpPr>
        <xdr:cNvPr id="29" name="Grupo 28">
          <a:hlinkClick r:id="rId16"/>
          <a:extLst>
            <a:ext uri="{FF2B5EF4-FFF2-40B4-BE49-F238E27FC236}">
              <a16:creationId xmlns:a16="http://schemas.microsoft.com/office/drawing/2014/main" id="{49744389-15bf-44e2-ba90-8d40d2947312}"/>
            </a:ext>
          </a:extLst>
        </xdr:cNvPr>
        <xdr:cNvGrpSpPr>
          <a:grpSpLocks/>
        </xdr:cNvGrpSpPr>
      </xdr:nvGrpSpPr>
      <xdr:grpSpPr>
        <a:xfrm>
          <a:off x="1571625" y="57150"/>
          <a:ext cx="885825" cy="800100"/>
          <a:chOff x="1638300" y="60711"/>
          <a:chExt cx="881716" cy="811172"/>
        </a:xfrm>
      </xdr:grpSpPr>
      <xdr:pic>
        <xdr:nvPicPr>
          <xdr:cNvPr id="30" name="Gráfico 29" descr="Narración con relleno sólido">
            <a:hlinkClick r:id="rId42"/>
            <a:extLst>
              <a:ext uri="{FF2B5EF4-FFF2-40B4-BE49-F238E27FC236}">
                <a16:creationId xmlns:a16="http://schemas.microsoft.com/office/drawing/2014/main" id="{525cc9c3-c2f4-3bd5-54c0-dd0a6325a69e}"/>
              </a:ext>
            </a:extLst>
          </xdr:cNvPr>
          <xdr:cNvPicPr>
            <a:picLocks noChangeAspect="1"/>
          </xdr:cNvPicPr>
        </xdr:nvPicPr>
        <xdr:blipFill>
          <a:blip r:embed="rId17">
            <a:extLst>
              <a:ext uri="{96DAC541-7B7A-43D3-8B79-37D633B846F1}">
                <asvg:svgBlip xmlns:asvg="http://schemas.microsoft.com/office/drawing/2016/SVG/main" r:embed="rId18"/>
              </a:ext>
            </a:extLst>
          </a:blip>
          <a:stretch>
            <a:fillRect/>
          </a:stretch>
        </xdr:blipFill>
        <xdr:spPr>
          <a:xfrm>
            <a:off x="1813252" y="60711"/>
            <a:ext cx="541337" cy="547459"/>
          </a:xfrm>
          <a:prstGeom prst="rect"/>
        </xdr:spPr>
      </xdr:pic>
      <xdr:sp>
        <xdr:nvSpPr>
          <xdr:cNvPr id="31" name="CuadroTexto 30">
            <a:hlinkClick r:id="rId43"/>
            <a:extLst>
              <a:ext uri="{FF2B5EF4-FFF2-40B4-BE49-F238E27FC236}">
                <a16:creationId xmlns:a16="http://schemas.microsoft.com/office/drawing/2014/main" id="{005d6f39-c096-39f7-72f2-a40b49162bae}"/>
              </a:ext>
            </a:extLst>
          </xdr:cNvPr>
          <xdr:cNvSpPr txBox="1"/>
        </xdr:nvSpPr>
        <xdr:spPr>
          <a:xfrm>
            <a:off x="1638300" y="560387"/>
            <a:ext cx="881716"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000000"/>
                </a:solidFill>
              </a:rPr>
              <a:t>Selección</a:t>
            </a:r>
          </a:p>
        </xdr:txBody>
      </xdr:sp>
    </xdr:grpSp>
    <xdr:clientData/>
  </xdr:twoCellAnchor>
  <xdr:twoCellAnchor>
    <xdr:from>
      <xdr:col>0</xdr:col>
      <xdr:colOff>2410756</xdr:colOff>
      <xdr:row>0</xdr:row>
      <xdr:rowOff>52180</xdr:rowOff>
    </xdr:from>
    <xdr:to>
      <xdr:col>1</xdr:col>
      <xdr:colOff>282237</xdr:colOff>
      <xdr:row>1</xdr:row>
      <xdr:rowOff>103533</xdr:rowOff>
    </xdr:to>
    <xdr:grpSp>
      <xdr:nvGrpSpPr>
        <xdr:cNvPr id="32" name="Grupo 31">
          <a:hlinkClick r:id="rId21"/>
          <a:extLst>
            <a:ext uri="{FF2B5EF4-FFF2-40B4-BE49-F238E27FC236}">
              <a16:creationId xmlns:a16="http://schemas.microsoft.com/office/drawing/2014/main" id="{499b00e6-5f2c-4275-aed8-4e46950fdfb9}"/>
            </a:ext>
          </a:extLst>
        </xdr:cNvPr>
        <xdr:cNvGrpSpPr>
          <a:grpSpLocks/>
        </xdr:cNvGrpSpPr>
      </xdr:nvGrpSpPr>
      <xdr:grpSpPr>
        <a:xfrm>
          <a:off x="2409825" y="47625"/>
          <a:ext cx="971550" cy="809625"/>
          <a:chOff x="2409825" y="52180"/>
          <a:chExt cx="1116331" cy="819703"/>
        </a:xfrm>
      </xdr:grpSpPr>
      <xdr:pic>
        <xdr:nvPicPr>
          <xdr:cNvPr id="33" name="Gráfico 32" descr="Gráfico circular con relleno sólido">
            <a:hlinkClick r:id="rId44"/>
            <a:extLst>
              <a:ext uri="{FF2B5EF4-FFF2-40B4-BE49-F238E27FC236}">
                <a16:creationId xmlns:a16="http://schemas.microsoft.com/office/drawing/2014/main" id="{00066127-1ee5-3ad3-004d-ec2ebff5a4b0}"/>
              </a:ext>
            </a:extLst>
          </xdr:cNvPr>
          <xdr:cNvPicPr>
            <a:picLocks noChangeAspect="1"/>
          </xdr:cNvPicPr>
        </xdr:nvPicPr>
        <xdr:blipFill>
          <a:blip r:embed="rId22">
            <a:extLst>
              <a:ext uri="{96DAC541-7B7A-43D3-8B79-37D633B846F1}">
                <asvg:svgBlip xmlns:asvg="http://schemas.microsoft.com/office/drawing/2016/SVG/main" r:embed="rId23"/>
              </a:ext>
            </a:extLst>
          </a:blip>
          <a:stretch>
            <a:fillRect/>
          </a:stretch>
        </xdr:blipFill>
        <xdr:spPr>
          <a:xfrm>
            <a:off x="2724309" y="52180"/>
            <a:ext cx="552291" cy="564521"/>
          </a:xfrm>
          <a:prstGeom prst="rect"/>
        </xdr:spPr>
      </xdr:pic>
      <xdr:sp>
        <xdr:nvSpPr>
          <xdr:cNvPr id="34" name="CuadroTexto 33">
            <a:hlinkClick r:id="rId45"/>
            <a:extLst>
              <a:ext uri="{FF2B5EF4-FFF2-40B4-BE49-F238E27FC236}">
                <a16:creationId xmlns:a16="http://schemas.microsoft.com/office/drawing/2014/main" id="{85bf866b-9f63-145d-ab4c-8eddff29c56a}"/>
              </a:ext>
            </a:extLst>
          </xdr:cNvPr>
          <xdr:cNvSpPr txBox="1"/>
        </xdr:nvSpPr>
        <xdr:spPr>
          <a:xfrm>
            <a:off x="2409825" y="560387"/>
            <a:ext cx="111633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Comparador</a:t>
            </a:r>
          </a:p>
        </xdr:txBody>
      </xdr:sp>
    </xdr:grpSp>
    <xdr:clientData/>
  </xdr:twoCellAnchor>
  <xdr:twoCellAnchor>
    <xdr:from>
      <xdr:col>1</xdr:col>
      <xdr:colOff>241970</xdr:colOff>
      <xdr:row>0</xdr:row>
      <xdr:rowOff>68967</xdr:rowOff>
    </xdr:from>
    <xdr:to>
      <xdr:col>1</xdr:col>
      <xdr:colOff>1046742</xdr:colOff>
      <xdr:row>1</xdr:row>
      <xdr:rowOff>103533</xdr:rowOff>
    </xdr:to>
    <xdr:grpSp>
      <xdr:nvGrpSpPr>
        <xdr:cNvPr id="35" name="Grupo 34">
          <a:hlinkClick r:id="rId26"/>
          <a:extLst>
            <a:ext uri="{FF2B5EF4-FFF2-40B4-BE49-F238E27FC236}">
              <a16:creationId xmlns:a16="http://schemas.microsoft.com/office/drawing/2014/main" id="{fbff3fbd-a04b-4c36-9180-70159de21c0d}"/>
            </a:ext>
          </a:extLst>
        </xdr:cNvPr>
        <xdr:cNvGrpSpPr>
          <a:grpSpLocks/>
        </xdr:cNvGrpSpPr>
      </xdr:nvGrpSpPr>
      <xdr:grpSpPr>
        <a:xfrm>
          <a:off x="3333750" y="66675"/>
          <a:ext cx="800100" cy="800100"/>
          <a:chOff x="3448050" y="68967"/>
          <a:chExt cx="804772" cy="802916"/>
        </a:xfrm>
      </xdr:grpSpPr>
      <xdr:pic>
        <xdr:nvPicPr>
          <xdr:cNvPr id="36" name="Gráfico 35" descr="Insignia de portapapeles con relleno sólido">
            <a:hlinkClick r:id="rId46"/>
            <a:extLst>
              <a:ext uri="{FF2B5EF4-FFF2-40B4-BE49-F238E27FC236}">
                <a16:creationId xmlns:a16="http://schemas.microsoft.com/office/drawing/2014/main" id="{1648fbf1-bd1f-4285-408c-b8bd149204e4}"/>
              </a:ext>
            </a:extLst>
          </xdr:cNvPr>
          <xdr:cNvPicPr>
            <a:picLocks noChangeAspect="1"/>
          </xdr:cNvPicPr>
        </xdr:nvPicPr>
        <xdr:blipFill>
          <a:blip r:embed="rId27">
            <a:extLst>
              <a:ext uri="{96DAC541-7B7A-43D3-8B79-37D633B846F1}">
                <asvg:svgBlip xmlns:asvg="http://schemas.microsoft.com/office/drawing/2016/SVG/main" r:embed="rId28"/>
              </a:ext>
            </a:extLst>
          </a:blip>
          <a:stretch>
            <a:fillRect/>
          </a:stretch>
        </xdr:blipFill>
        <xdr:spPr>
          <a:xfrm>
            <a:off x="3544173" y="68967"/>
            <a:ext cx="622051" cy="530946"/>
          </a:xfrm>
          <a:prstGeom prst="rect"/>
        </xdr:spPr>
      </xdr:pic>
      <xdr:sp>
        <xdr:nvSpPr>
          <xdr:cNvPr id="37" name="CuadroTexto 36">
            <a:hlinkClick r:id="rId47"/>
            <a:extLst>
              <a:ext uri="{FF2B5EF4-FFF2-40B4-BE49-F238E27FC236}">
                <a16:creationId xmlns:a16="http://schemas.microsoft.com/office/drawing/2014/main" id="{1ef6e59e-a041-2790-d39e-918dba5fc60c}"/>
              </a:ext>
            </a:extLst>
          </xdr:cNvPr>
          <xdr:cNvSpPr txBox="1"/>
        </xdr:nvSpPr>
        <xdr:spPr>
          <a:xfrm>
            <a:off x="3448050" y="560387"/>
            <a:ext cx="804772"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Créditos</a:t>
            </a:r>
          </a:p>
        </xdr:txBody>
      </xdr:sp>
    </xdr:grpSp>
    <xdr:clientData/>
  </xdr:twoCellAnchor>
  <xdr:twoCellAnchor>
    <xdr:from>
      <xdr:col>1</xdr:col>
      <xdr:colOff>1006475</xdr:colOff>
      <xdr:row>0</xdr:row>
      <xdr:rowOff>85978</xdr:rowOff>
    </xdr:from>
    <xdr:to>
      <xdr:col>2</xdr:col>
      <xdr:colOff>9588</xdr:colOff>
      <xdr:row>1</xdr:row>
      <xdr:rowOff>103533</xdr:rowOff>
    </xdr:to>
    <xdr:grpSp>
      <xdr:nvGrpSpPr>
        <xdr:cNvPr id="38" name="Grupo 37">
          <a:hlinkClick r:id="rId31"/>
          <a:extLst>
            <a:ext uri="{FF2B5EF4-FFF2-40B4-BE49-F238E27FC236}">
              <a16:creationId xmlns:a16="http://schemas.microsoft.com/office/drawing/2014/main" id="{f6290cd4-d667-420a-b4de-383671a33989}"/>
            </a:ext>
          </a:extLst>
        </xdr:cNvPr>
        <xdr:cNvGrpSpPr>
          <a:grpSpLocks/>
        </xdr:cNvGrpSpPr>
      </xdr:nvGrpSpPr>
      <xdr:grpSpPr>
        <a:xfrm>
          <a:off x="4105275" y="85725"/>
          <a:ext cx="876300" cy="781050"/>
          <a:chOff x="4251325" y="85978"/>
          <a:chExt cx="971613" cy="785905"/>
        </a:xfrm>
      </xdr:grpSpPr>
      <xdr:pic>
        <xdr:nvPicPr>
          <xdr:cNvPr id="39" name="Gráfico 38" descr="Advertencia con relleno sólido">
            <a:hlinkClick r:id="rId48"/>
            <a:extLst>
              <a:ext uri="{FF2B5EF4-FFF2-40B4-BE49-F238E27FC236}">
                <a16:creationId xmlns:a16="http://schemas.microsoft.com/office/drawing/2014/main" id="{10c68c5b-28c6-fd0f-4565-15908729d549}"/>
              </a:ext>
            </a:extLst>
          </xdr:cNvPr>
          <xdr:cNvPicPr>
            <a:picLocks noChangeAspect="1"/>
          </xdr:cNvPicPr>
        </xdr:nvPicPr>
        <xdr:blipFill>
          <a:blip r:embed="rId32">
            <a:extLst>
              <a:ext uri="{96DAC541-7B7A-43D3-8B79-37D633B846F1}">
                <asvg:svgBlip xmlns:asvg="http://schemas.microsoft.com/office/drawing/2016/SVG/main" r:embed="rId33"/>
              </a:ext>
            </a:extLst>
          </a:blip>
          <a:stretch>
            <a:fillRect/>
          </a:stretch>
        </xdr:blipFill>
        <xdr:spPr>
          <a:xfrm>
            <a:off x="4457675" y="85978"/>
            <a:ext cx="555737" cy="496924"/>
          </a:xfrm>
          <a:prstGeom prst="rect"/>
        </xdr:spPr>
      </xdr:pic>
      <xdr:sp>
        <xdr:nvSpPr>
          <xdr:cNvPr id="40" name="CuadroTexto 39">
            <a:hlinkClick r:id="rId49"/>
            <a:extLst>
              <a:ext uri="{FF2B5EF4-FFF2-40B4-BE49-F238E27FC236}">
                <a16:creationId xmlns:a16="http://schemas.microsoft.com/office/drawing/2014/main" id="{1092b286-8851-2596-7522-5956df55d371}"/>
              </a:ext>
            </a:extLst>
          </xdr:cNvPr>
          <xdr:cNvSpPr txBox="1"/>
        </xdr:nvSpPr>
        <xdr:spPr>
          <a:xfrm>
            <a:off x="4251325" y="560387"/>
            <a:ext cx="971613"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¡Atención!</a:t>
            </a:r>
          </a:p>
        </xdr:txBody>
      </xdr:sp>
    </xdr:grp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1322386</xdr:colOff>
      <xdr:row>9</xdr:row>
      <xdr:rowOff>111125</xdr:rowOff>
    </xdr:from>
    <xdr:to>
      <xdr:col>2</xdr:col>
      <xdr:colOff>1611312</xdr:colOff>
      <xdr:row>11</xdr:row>
      <xdr:rowOff>101600</xdr:rowOff>
    </xdr:to>
    <xdr:sp textlink="'Listado único'!R2">
      <xdr:nvSpPr>
        <xdr:cNvPr id="5" name="Rectángulo 4">
          <a:extLst>
            <a:ext uri="{FF2B5EF4-FFF2-40B4-BE49-F238E27FC236}">
              <a16:creationId xmlns:a16="http://schemas.microsoft.com/office/drawing/2014/main" id="{496c6c57-34cf-e389-2e2f-73437e2a4bfc}"/>
            </a:ext>
          </a:extLst>
        </xdr:cNvPr>
        <xdr:cNvSpPr/>
      </xdr:nvSpPr>
      <xdr:spPr>
        <a:xfrm>
          <a:off x="1323975" y="6496050"/>
          <a:ext cx="6067425" cy="352425"/>
        </a:xfrm>
        <a:prstGeom prst="rect"/>
        <a:no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ctr"/>
        <a:lstStyle/>
        <a:p>
          <a:pPr algn="ctr"/>
          <a:fld id="{95B616F3-0BE4-4EB5-9E97-0C8B30D57355}" type="TxLink">
            <a:rPr lang="en-US" sz="1400" u="none" b="1" i="0">
              <a:solidFill>
                <a:srgbClr val="0070C0"/>
              </a:solidFill>
              <a:latin typeface="Calibri"/>
              <a:ea typeface="Calibri"/>
              <a:cs typeface="Calibri"/>
            </a:rPr>
            <a:t>Cobertura de Fases - 0</a:t>
          </a:fld>
          <a:endParaRPr lang="es-ES" sz="1400" b="1">
            <a:solidFill>
              <a:srgbClr val="0070C0"/>
            </a:solidFill>
          </a:endParaRPr>
        </a:p>
      </xdr:txBody>
    </xdr:sp>
    <xdr:clientData/>
  </xdr:twoCellAnchor>
  <xdr:twoCellAnchor>
    <xdr:from>
      <xdr:col>1</xdr:col>
      <xdr:colOff>19524</xdr:colOff>
      <xdr:row>10</xdr:row>
      <xdr:rowOff>9525</xdr:rowOff>
    </xdr:from>
    <xdr:to>
      <xdr:col>5</xdr:col>
      <xdr:colOff>31275</xdr:colOff>
      <xdr:row>24</xdr:row>
      <xdr:rowOff>2225</xdr:rowOff>
    </xdr:to>
    <xdr:grpSp>
      <xdr:nvGrpSpPr>
        <xdr:cNvPr id="17" name="Grupo 16">
          <a:extLst>
            <a:ext uri="{FF2B5EF4-FFF2-40B4-BE49-F238E27FC236}">
              <a16:creationId xmlns:a16="http://schemas.microsoft.com/office/drawing/2014/main" id="{c6d8fbe5-a930-f1ca-6af1-933ef17a0cca}"/>
            </a:ext>
          </a:extLst>
        </xdr:cNvPr>
        <xdr:cNvGrpSpPr>
          <a:grpSpLocks/>
        </xdr:cNvGrpSpPr>
      </xdr:nvGrpSpPr>
      <xdr:grpSpPr>
        <a:xfrm>
          <a:off x="3429000" y="6572250"/>
          <a:ext cx="11306175" cy="2524125"/>
          <a:chOff x="1991199" y="3778250"/>
          <a:chExt cx="10952801" cy="2529525"/>
        </a:xfrm>
      </xdr:grpSpPr>
      <xdr:graphicFrame>
        <xdr:nvGraphicFramePr>
          <xdr:cNvPr id="2" name="Gráfico 1">
            <a:extLst>
              <a:ext uri="{FF2B5EF4-FFF2-40B4-BE49-F238E27FC236}">
                <a16:creationId xmlns:a16="http://schemas.microsoft.com/office/drawing/2014/main" id="{3b0d569a-7e10-4d85-bf36-4ae80b99b235}"/>
              </a:ext>
            </a:extLst>
          </xdr:cNvPr>
          <xdr:cNvGraphicFramePr/>
        </xdr:nvGraphicFramePr>
        <xdr:xfrm>
          <a:off x="1991199" y="3778250"/>
          <a:ext cx="2516825" cy="2529525"/>
        </xdr:xfrm>
        <a:graphic>
          <a:graphicData uri="http://schemas.openxmlformats.org/drawingml/2006/chart">
            <c:chart xmlns:c="http://schemas.openxmlformats.org/drawingml/2006/chart" r:id="rId1"/>
          </a:graphicData>
        </a:graphic>
      </xdr:graphicFrame>
      <xdr:graphicFrame>
        <xdr:nvGraphicFramePr>
          <xdr:cNvPr id="6" name="Gráfico 5">
            <a:extLst>
              <a:ext uri="{FF2B5EF4-FFF2-40B4-BE49-F238E27FC236}">
                <a16:creationId xmlns:a16="http://schemas.microsoft.com/office/drawing/2014/main" id="{af3a5c59-6fa2-4c51-82f5-84275766a4a7}"/>
              </a:ext>
            </a:extLst>
          </xdr:cNvPr>
          <xdr:cNvGraphicFramePr/>
        </xdr:nvGraphicFramePr>
        <xdr:xfrm>
          <a:off x="6143306" y="3781425"/>
          <a:ext cx="2526350" cy="2526350"/>
        </xdr:xfrm>
        <a:graphic>
          <a:graphicData uri="http://schemas.openxmlformats.org/drawingml/2006/chart">
            <c:chart xmlns:c="http://schemas.openxmlformats.org/drawingml/2006/chart" r:id="rId2"/>
          </a:graphicData>
        </a:graphic>
      </xdr:graphicFrame>
      <xdr:graphicFrame>
        <xdr:nvGraphicFramePr>
          <xdr:cNvPr id="7" name="Gráfico 6">
            <a:extLst>
              <a:ext uri="{FF2B5EF4-FFF2-40B4-BE49-F238E27FC236}">
                <a16:creationId xmlns:a16="http://schemas.microsoft.com/office/drawing/2014/main" id="{fec7e489-4670-414e-b4f8-6c72cd782266}"/>
              </a:ext>
            </a:extLst>
          </xdr:cNvPr>
          <xdr:cNvGraphicFramePr/>
        </xdr:nvGraphicFramePr>
        <xdr:xfrm>
          <a:off x="10420825" y="3778250"/>
          <a:ext cx="2523175" cy="2520000"/>
        </xdr:xfrm>
        <a:graphic>
          <a:graphicData uri="http://schemas.openxmlformats.org/drawingml/2006/chart">
            <c:chart xmlns:c="http://schemas.openxmlformats.org/drawingml/2006/chart" r:id="rId3"/>
          </a:graphicData>
        </a:graphic>
      </xdr:graphicFrame>
    </xdr:grpSp>
    <xdr:clientData/>
  </xdr:twoCellAnchor>
  <xdr:twoCellAnchor>
    <xdr:from>
      <xdr:col>2</xdr:col>
      <xdr:colOff>1859756</xdr:colOff>
      <xdr:row>9</xdr:row>
      <xdr:rowOff>111125</xdr:rowOff>
    </xdr:from>
    <xdr:to>
      <xdr:col>4</xdr:col>
      <xdr:colOff>656432</xdr:colOff>
      <xdr:row>11</xdr:row>
      <xdr:rowOff>114300</xdr:rowOff>
    </xdr:to>
    <xdr:sp textlink="'Listado único'!R3">
      <xdr:nvSpPr>
        <xdr:cNvPr id="10" name="Rectángulo 9">
          <a:extLst>
            <a:ext uri="{FF2B5EF4-FFF2-40B4-BE49-F238E27FC236}">
              <a16:creationId xmlns:a16="http://schemas.microsoft.com/office/drawing/2014/main" id="{7b15cc15-8e74-40fc-b84c-d7df9e72a65f}"/>
            </a:ext>
          </a:extLst>
        </xdr:cNvPr>
        <xdr:cNvSpPr/>
      </xdr:nvSpPr>
      <xdr:spPr>
        <a:xfrm>
          <a:off x="7639050" y="6496050"/>
          <a:ext cx="3733800" cy="361950"/>
        </a:xfrm>
        <a:prstGeom prst="rect"/>
        <a:no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ctr"/>
        <a:lstStyle/>
        <a:p>
          <a:pPr algn="ctr"/>
          <a:fld id="{56B0A837-510B-4C7A-AAA3-5DB662C0FA15}" type="TxLink">
            <a:rPr lang="en-US" sz="1400" u="none" b="1" i="0">
              <a:solidFill>
                <a:srgbClr val="0070C0"/>
              </a:solidFill>
              <a:latin typeface="Calibri"/>
              <a:ea typeface="Calibri"/>
              <a:cs typeface="Calibri"/>
            </a:rPr>
            <a:t>Cobertura de Fases - 0</a:t>
          </a:fld>
          <a:endParaRPr lang="es-ES" sz="1400" b="1">
            <a:solidFill>
              <a:srgbClr val="0070C0"/>
            </a:solidFill>
          </a:endParaRPr>
        </a:p>
      </xdr:txBody>
    </xdr:sp>
    <xdr:clientData/>
  </xdr:twoCellAnchor>
  <xdr:twoCellAnchor>
    <xdr:from>
      <xdr:col>4</xdr:col>
      <xdr:colOff>787400</xdr:colOff>
      <xdr:row>9</xdr:row>
      <xdr:rowOff>111125</xdr:rowOff>
    </xdr:from>
    <xdr:to>
      <xdr:col>5</xdr:col>
      <xdr:colOff>920750</xdr:colOff>
      <xdr:row>11</xdr:row>
      <xdr:rowOff>111125</xdr:rowOff>
    </xdr:to>
    <xdr:sp textlink="'Listado único'!R4">
      <xdr:nvSpPr>
        <xdr:cNvPr id="11" name="Rectángulo 10">
          <a:extLst>
            <a:ext uri="{FF2B5EF4-FFF2-40B4-BE49-F238E27FC236}">
              <a16:creationId xmlns:a16="http://schemas.microsoft.com/office/drawing/2014/main" id="{4313237d-bf35-4c2c-86d9-1ceecccb4d5b}"/>
            </a:ext>
          </a:extLst>
        </xdr:cNvPr>
        <xdr:cNvSpPr/>
      </xdr:nvSpPr>
      <xdr:spPr>
        <a:xfrm>
          <a:off x="11506200" y="6496050"/>
          <a:ext cx="4124325" cy="361950"/>
        </a:xfrm>
        <a:prstGeom prst="rect"/>
        <a:no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ctr"/>
        <a:lstStyle/>
        <a:p>
          <a:pPr algn="ctr"/>
          <a:fld id="{54DF7172-2542-4005-A40E-089A1253F1C3}" type="TxLink">
            <a:rPr lang="en-US" sz="1400" u="none" b="1" i="0">
              <a:solidFill>
                <a:srgbClr val="0070C0"/>
              </a:solidFill>
              <a:latin typeface="Calibri"/>
              <a:ea typeface="Calibri"/>
              <a:cs typeface="Calibri"/>
            </a:rPr>
            <a:t>Cobertura de Fases - 0</a:t>
          </a:fld>
          <a:endParaRPr lang="es-ES" sz="1400" b="1">
            <a:solidFill>
              <a:srgbClr val="0070C0"/>
            </a:solidFill>
          </a:endParaRPr>
        </a:p>
      </xdr:txBody>
    </xdr:sp>
    <xdr:clientData/>
  </xdr:twoCellAnchor>
  <xdr:twoCellAnchor>
    <xdr:from>
      <xdr:col>0</xdr:col>
      <xdr:colOff>2846702</xdr:colOff>
      <xdr:row>24</xdr:row>
      <xdr:rowOff>57727</xdr:rowOff>
    </xdr:from>
    <xdr:to>
      <xdr:col>4</xdr:col>
      <xdr:colOff>3172571</xdr:colOff>
      <xdr:row>25</xdr:row>
      <xdr:rowOff>76200</xdr:rowOff>
    </xdr:to>
    <xdr:sp>
      <xdr:nvSpPr>
        <xdr:cNvPr id="12" name="Rectángulo 11">
          <a:extLst>
            <a:ext uri="{FF2B5EF4-FFF2-40B4-BE49-F238E27FC236}">
              <a16:creationId xmlns:a16="http://schemas.microsoft.com/office/drawing/2014/main" id="{d35faa96-9018-c736-9b4a-6988299837ea}"/>
            </a:ext>
          </a:extLst>
        </xdr:cNvPr>
        <xdr:cNvSpPr/>
      </xdr:nvSpPr>
      <xdr:spPr>
        <a:xfrm>
          <a:off x="2847975" y="9153525"/>
          <a:ext cx="11039475" cy="200025"/>
        </a:xfrm>
        <a:prstGeom prst="rect"/>
        <a:solidFill>
          <a:srgbClr val="0070C0"/>
        </a:solid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a:p>
      </xdr:txBody>
    </xdr:sp>
    <xdr:clientData/>
  </xdr:twoCellAnchor>
  <xdr:twoCellAnchor>
    <xdr:from>
      <xdr:col>0</xdr:col>
      <xdr:colOff>1181098</xdr:colOff>
      <xdr:row>11</xdr:row>
      <xdr:rowOff>134463</xdr:rowOff>
    </xdr:from>
    <xdr:to>
      <xdr:col>0</xdr:col>
      <xdr:colOff>1361098</xdr:colOff>
      <xdr:row>22</xdr:row>
      <xdr:rowOff>58263</xdr:rowOff>
    </xdr:to>
    <xdr:sp>
      <xdr:nvSpPr>
        <xdr:cNvPr id="15" name="Rectángulo 14">
          <a:extLst>
            <a:ext uri="{FF2B5EF4-FFF2-40B4-BE49-F238E27FC236}">
              <a16:creationId xmlns:a16="http://schemas.microsoft.com/office/drawing/2014/main" id="{eee56f4e-47c4-c52e-db56-6f648c0aad41}"/>
            </a:ext>
          </a:extLst>
        </xdr:cNvPr>
        <xdr:cNvSpPr/>
      </xdr:nvSpPr>
      <xdr:spPr>
        <a:xfrm>
          <a:off x="1181100" y="6877050"/>
          <a:ext cx="180975" cy="1914525"/>
        </a:xfrm>
        <a:prstGeom prst="rect"/>
        <a:solidFill>
          <a:srgbClr val="0070C0"/>
        </a:solid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a:p>
      </xdr:txBody>
    </xdr:sp>
    <xdr:clientData/>
  </xdr:twoCellAnchor>
  <xdr:twoCellAnchor>
    <xdr:from>
      <xdr:col>5</xdr:col>
      <xdr:colOff>476248</xdr:colOff>
      <xdr:row>11</xdr:row>
      <xdr:rowOff>134463</xdr:rowOff>
    </xdr:from>
    <xdr:to>
      <xdr:col>5</xdr:col>
      <xdr:colOff>656248</xdr:colOff>
      <xdr:row>22</xdr:row>
      <xdr:rowOff>58263</xdr:rowOff>
    </xdr:to>
    <xdr:sp>
      <xdr:nvSpPr>
        <xdr:cNvPr id="16" name="Rectángulo 15">
          <a:extLst>
            <a:ext uri="{FF2B5EF4-FFF2-40B4-BE49-F238E27FC236}">
              <a16:creationId xmlns:a16="http://schemas.microsoft.com/office/drawing/2014/main" id="{6a30847c-a8fb-4905-9c04-a9e3ba05dd4e}"/>
            </a:ext>
          </a:extLst>
        </xdr:cNvPr>
        <xdr:cNvSpPr/>
      </xdr:nvSpPr>
      <xdr:spPr>
        <a:xfrm>
          <a:off x="15182850" y="6877050"/>
          <a:ext cx="180975" cy="1914525"/>
        </a:xfrm>
        <a:prstGeom prst="rect"/>
        <a:solidFill>
          <a:srgbClr val="0070C0"/>
        </a:solid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a:p>
      </xdr:txBody>
    </xdr:sp>
    <xdr:clientData/>
  </xdr:twoCellAnchor>
  <xdr:twoCellAnchor>
    <xdr:from>
      <xdr:col>1</xdr:col>
      <xdr:colOff>1885156</xdr:colOff>
      <xdr:row>0</xdr:row>
      <xdr:rowOff>114300</xdr:rowOff>
    </xdr:from>
    <xdr:to>
      <xdr:col>1</xdr:col>
      <xdr:colOff>2443956</xdr:colOff>
      <xdr:row>1</xdr:row>
      <xdr:rowOff>488950</xdr:rowOff>
    </xdr:to>
    <xdr:grpSp>
      <xdr:nvGrpSpPr>
        <xdr:cNvPr id="36" name="Grupo 35">
          <a:hlinkClick r:id="rId4"/>
          <a:extLst>
            <a:ext uri="{FF2B5EF4-FFF2-40B4-BE49-F238E27FC236}">
              <a16:creationId xmlns:a16="http://schemas.microsoft.com/office/drawing/2014/main" id="{b13db9d0-932a-094f-17cb-f265534b534f}"/>
            </a:ext>
          </a:extLst>
        </xdr:cNvPr>
        <xdr:cNvGrpSpPr>
          <a:grpSpLocks/>
        </xdr:cNvGrpSpPr>
      </xdr:nvGrpSpPr>
      <xdr:grpSpPr>
        <a:xfrm>
          <a:off x="5295900" y="114300"/>
          <a:ext cx="485775" cy="762000"/>
          <a:chOff x="5276056" y="139700"/>
          <a:chExt cx="558800" cy="768350"/>
        </a:xfrm>
      </xdr:grpSpPr>
      <xdr:pic>
        <xdr:nvPicPr>
          <xdr:cNvPr id="3" name="Gráfico 2" descr="Ayuda con relleno sólido">
            <a:hlinkClick r:id="rId39"/>
            <a:extLst>
              <a:ext uri="{FF2B5EF4-FFF2-40B4-BE49-F238E27FC236}">
                <a16:creationId xmlns:a16="http://schemas.microsoft.com/office/drawing/2014/main" id="{998a48a7-7807-4b82-9524-bf9b38086e37}"/>
              </a:ext>
            </a:extLst>
          </xdr:cNvPr>
          <xdr:cNvPicPr>
            <a:picLocks noChangeAspect="1"/>
          </xdr:cNvPicPr>
        </xdr:nvPicPr>
        <xdr:blipFill>
          <a:blip r:embed="rId5">
            <a:extLst>
              <a:ext uri="{96DAC541-7B7A-43D3-8B79-37D633B846F1}">
                <asvg:svgBlip xmlns:asvg="http://schemas.microsoft.com/office/drawing/2016/SVG/main" r:embed="rId6"/>
              </a:ext>
            </a:extLst>
          </a:blip>
          <a:stretch>
            <a:fillRect/>
          </a:stretch>
        </xdr:blipFill>
        <xdr:spPr>
          <a:xfrm>
            <a:off x="5293519" y="139700"/>
            <a:ext cx="523875" cy="530225"/>
          </a:xfrm>
          <a:prstGeom prst="rect"/>
        </xdr:spPr>
      </xdr:pic>
      <xdr:sp>
        <xdr:nvSpPr>
          <xdr:cNvPr id="9" name="CuadroTexto 8">
            <a:hlinkClick r:id="rId40"/>
            <a:extLst>
              <a:ext uri="{FF2B5EF4-FFF2-40B4-BE49-F238E27FC236}">
                <a16:creationId xmlns:a16="http://schemas.microsoft.com/office/drawing/2014/main" id="{1a49fee9-7853-5261-f87f-1c68bf60f666}"/>
              </a:ext>
            </a:extLst>
          </xdr:cNvPr>
          <xdr:cNvSpPr txBox="1"/>
        </xdr:nvSpPr>
        <xdr:spPr>
          <a:xfrm>
            <a:off x="5276056" y="641350"/>
            <a:ext cx="558800" cy="2667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s-ES" sz="1100" b="1">
                <a:solidFill>
                  <a:srgbClr val="2B6EAB"/>
                </a:solidFill>
              </a:rPr>
              <a:t>Ayuda</a:t>
            </a:r>
          </a:p>
        </xdr:txBody>
      </xdr:sp>
    </xdr:grpSp>
    <xdr:clientData/>
  </xdr:twoCellAnchor>
  <xdr:twoCellAnchor>
    <xdr:from>
      <xdr:col>0</xdr:col>
      <xdr:colOff>0</xdr:colOff>
      <xdr:row>0</xdr:row>
      <xdr:rowOff>0</xdr:rowOff>
    </xdr:from>
    <xdr:to>
      <xdr:col>1</xdr:col>
      <xdr:colOff>1866900</xdr:colOff>
      <xdr:row>1</xdr:row>
      <xdr:rowOff>476249</xdr:rowOff>
    </xdr:to>
    <xdr:sp>
      <xdr:nvSpPr>
        <xdr:cNvPr id="4" name="Rectángulo 3">
          <a:extLst>
            <a:ext uri="{FF2B5EF4-FFF2-40B4-BE49-F238E27FC236}">
              <a16:creationId xmlns:a16="http://schemas.microsoft.com/office/drawing/2014/main" id="{908a4640-7f78-4611-a06e-21cbeb8596ed}"/>
            </a:ext>
          </a:extLst>
        </xdr:cNvPr>
        <xdr:cNvSpPr/>
      </xdr:nvSpPr>
      <xdr:spPr>
        <a:xfrm>
          <a:off x="0" y="0"/>
          <a:ext cx="5276850" cy="866775"/>
        </a:xfrm>
        <a:prstGeom prst="rect"/>
        <a:solidFill>
          <a:srgbClr val="2B6EAB"/>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0</xdr:col>
      <xdr:colOff>2438400</xdr:colOff>
      <xdr:row>0</xdr:row>
      <xdr:rowOff>0</xdr:rowOff>
    </xdr:from>
    <xdr:to>
      <xdr:col>0</xdr:col>
      <xdr:colOff>3486150</xdr:colOff>
      <xdr:row>1</xdr:row>
      <xdr:rowOff>438149</xdr:rowOff>
    </xdr:to>
    <xdr:sp>
      <xdr:nvSpPr>
        <xdr:cNvPr id="8" name="Rectángulo 7">
          <a:extLst>
            <a:ext uri="{FF2B5EF4-FFF2-40B4-BE49-F238E27FC236}">
              <a16:creationId xmlns:a16="http://schemas.microsoft.com/office/drawing/2014/main" id="{0a9d98e5-e9da-48fd-b54e-627d36121740}"/>
            </a:ext>
          </a:extLst>
        </xdr:cNvPr>
        <xdr:cNvSpPr/>
      </xdr:nvSpPr>
      <xdr:spPr>
        <a:xfrm>
          <a:off x="2438400" y="0"/>
          <a:ext cx="971550" cy="828675"/>
        </a:xfrm>
        <a:prstGeom prst="rect"/>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0</xdr:col>
      <xdr:colOff>187325</xdr:colOff>
      <xdr:row>0</xdr:row>
      <xdr:rowOff>66201</xdr:rowOff>
    </xdr:from>
    <xdr:to>
      <xdr:col>0</xdr:col>
      <xdr:colOff>776076</xdr:colOff>
      <xdr:row>1</xdr:row>
      <xdr:rowOff>478183</xdr:rowOff>
    </xdr:to>
    <xdr:grpSp>
      <xdr:nvGrpSpPr>
        <xdr:cNvPr id="13" name="Grupo 12">
          <a:hlinkClick r:id="rId9"/>
          <a:extLst>
            <a:ext uri="{FF2B5EF4-FFF2-40B4-BE49-F238E27FC236}">
              <a16:creationId xmlns:a16="http://schemas.microsoft.com/office/drawing/2014/main" id="{b58edd89-9565-4d03-83e2-b4022f997cd6}"/>
            </a:ext>
          </a:extLst>
        </xdr:cNvPr>
        <xdr:cNvGrpSpPr>
          <a:grpSpLocks/>
        </xdr:cNvGrpSpPr>
      </xdr:nvGrpSpPr>
      <xdr:grpSpPr>
        <a:xfrm>
          <a:off x="190500" y="66675"/>
          <a:ext cx="590550" cy="800100"/>
          <a:chOff x="187325" y="66201"/>
          <a:chExt cx="588751" cy="805682"/>
        </a:xfrm>
      </xdr:grpSpPr>
      <xdr:pic>
        <xdr:nvPicPr>
          <xdr:cNvPr id="14" name="Gráfico 13" descr="Hogar con relleno sólido">
            <a:hlinkClick r:id="rId41"/>
            <a:extLst>
              <a:ext uri="{FF2B5EF4-FFF2-40B4-BE49-F238E27FC236}">
                <a16:creationId xmlns:a16="http://schemas.microsoft.com/office/drawing/2014/main" id="{b3e7fcc5-d6ef-82b0-7198-9fc1caa66ab5}"/>
              </a:ext>
            </a:extLst>
          </xdr:cNvPr>
          <xdr:cNvPicPr>
            <a:picLocks noChangeAspect="1"/>
          </xdr:cNvPicPr>
        </xdr:nvPicPr>
        <xdr:blipFill>
          <a:blip r:embed="rId10">
            <a:extLst>
              <a:ext uri="{96DAC541-7B7A-43D3-8B79-37D633B846F1}">
                <asvg:svgBlip xmlns:asvg="http://schemas.microsoft.com/office/drawing/2016/SVG/main" r:embed="rId11"/>
              </a:ext>
            </a:extLst>
          </a:blip>
          <a:stretch>
            <a:fillRect/>
          </a:stretch>
        </xdr:blipFill>
        <xdr:spPr>
          <a:xfrm>
            <a:off x="198716" y="66201"/>
            <a:ext cx="569144" cy="536479"/>
          </a:xfrm>
          <a:prstGeom prst="rect"/>
        </xdr:spPr>
      </xdr:pic>
      <xdr:sp>
        <xdr:nvSpPr>
          <xdr:cNvPr id="18" name="CuadroTexto 17">
            <a:hlinkClick r:id="rId42"/>
            <a:extLst>
              <a:ext uri="{FF2B5EF4-FFF2-40B4-BE49-F238E27FC236}">
                <a16:creationId xmlns:a16="http://schemas.microsoft.com/office/drawing/2014/main" id="{950ea5b3-5fa4-0ba6-c803-b77d211707fe}"/>
              </a:ext>
            </a:extLst>
          </xdr:cNvPr>
          <xdr:cNvSpPr txBox="1"/>
        </xdr:nvSpPr>
        <xdr:spPr>
          <a:xfrm>
            <a:off x="187325" y="560387"/>
            <a:ext cx="58875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Inicio</a:t>
            </a:r>
          </a:p>
        </xdr:txBody>
      </xdr:sp>
    </xdr:grpSp>
    <xdr:clientData/>
  </xdr:twoCellAnchor>
  <xdr:twoCellAnchor>
    <xdr:from>
      <xdr:col>0</xdr:col>
      <xdr:colOff>735809</xdr:colOff>
      <xdr:row>0</xdr:row>
      <xdr:rowOff>87331</xdr:rowOff>
    </xdr:from>
    <xdr:to>
      <xdr:col>0</xdr:col>
      <xdr:colOff>1609574</xdr:colOff>
      <xdr:row>1</xdr:row>
      <xdr:rowOff>478183</xdr:rowOff>
    </xdr:to>
    <xdr:grpSp>
      <xdr:nvGrpSpPr>
        <xdr:cNvPr id="19" name="Grupo 18">
          <a:hlinkClick r:id="rId14"/>
          <a:extLst>
            <a:ext uri="{FF2B5EF4-FFF2-40B4-BE49-F238E27FC236}">
              <a16:creationId xmlns:a16="http://schemas.microsoft.com/office/drawing/2014/main" id="{2cb6bb9b-9121-4f8b-990d-90e8725d7c85}"/>
            </a:ext>
          </a:extLst>
        </xdr:cNvPr>
        <xdr:cNvGrpSpPr>
          <a:grpSpLocks/>
        </xdr:cNvGrpSpPr>
      </xdr:nvGrpSpPr>
      <xdr:grpSpPr>
        <a:xfrm>
          <a:off x="733425" y="85725"/>
          <a:ext cx="876300" cy="781050"/>
          <a:chOff x="739775" y="87331"/>
          <a:chExt cx="873765" cy="784552"/>
        </a:xfrm>
      </xdr:grpSpPr>
      <xdr:pic>
        <xdr:nvPicPr>
          <xdr:cNvPr id="20" name="Gráfico 19" descr="Lupa con relleno sólido">
            <a:hlinkClick r:id="rId43"/>
            <a:extLst>
              <a:ext uri="{FF2B5EF4-FFF2-40B4-BE49-F238E27FC236}">
                <a16:creationId xmlns:a16="http://schemas.microsoft.com/office/drawing/2014/main" id="{12c9cfa7-ea1b-b5d5-f5dd-a8e9b549393c}"/>
              </a:ext>
            </a:extLst>
          </xdr:cNvPr>
          <xdr:cNvPicPr>
            <a:picLocks noChangeAspect="1"/>
          </xdr:cNvPicPr>
        </xdr:nvPicPr>
        <xdr:blipFill>
          <a:blip r:embed="rId15">
            <a:extLst>
              <a:ext uri="{96DAC541-7B7A-43D3-8B79-37D633B846F1}">
                <asvg:svgBlip xmlns:asvg="http://schemas.microsoft.com/office/drawing/2016/SVG/main" r:embed="rId16"/>
              </a:ext>
            </a:extLst>
          </a:blip>
          <a:stretch>
            <a:fillRect/>
          </a:stretch>
        </xdr:blipFill>
        <xdr:spPr>
          <a:xfrm>
            <a:off x="926482" y="87331"/>
            <a:ext cx="506700" cy="494219"/>
          </a:xfrm>
          <a:prstGeom prst="rect"/>
        </xdr:spPr>
      </xdr:pic>
      <xdr:sp>
        <xdr:nvSpPr>
          <xdr:cNvPr id="21" name="CuadroTexto 20">
            <a:hlinkClick r:id="rId44"/>
            <a:extLst>
              <a:ext uri="{FF2B5EF4-FFF2-40B4-BE49-F238E27FC236}">
                <a16:creationId xmlns:a16="http://schemas.microsoft.com/office/drawing/2014/main" id="{a8a37a45-3530-c309-9761-21f893918ecc}"/>
              </a:ext>
            </a:extLst>
          </xdr:cNvPr>
          <xdr:cNvSpPr txBox="1"/>
        </xdr:nvSpPr>
        <xdr:spPr>
          <a:xfrm>
            <a:off x="739775" y="560387"/>
            <a:ext cx="873765"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ctr"/>
            <a:r>
              <a:rPr lang="es-ES" sz="1400" b="1">
                <a:solidFill>
                  <a:srgbClr val="FFFF00"/>
                </a:solidFill>
              </a:rPr>
              <a:t>Buscador</a:t>
            </a:r>
          </a:p>
        </xdr:txBody>
      </xdr:sp>
    </xdr:grpSp>
    <xdr:clientData/>
  </xdr:twoCellAnchor>
  <xdr:twoCellAnchor>
    <xdr:from>
      <xdr:col>0</xdr:col>
      <xdr:colOff>1569307</xdr:colOff>
      <xdr:row>0</xdr:row>
      <xdr:rowOff>60711</xdr:rowOff>
    </xdr:from>
    <xdr:to>
      <xdr:col>0</xdr:col>
      <xdr:colOff>2451023</xdr:colOff>
      <xdr:row>1</xdr:row>
      <xdr:rowOff>478183</xdr:rowOff>
    </xdr:to>
    <xdr:grpSp>
      <xdr:nvGrpSpPr>
        <xdr:cNvPr id="22" name="Grupo 21">
          <a:hlinkClick r:id="rId19"/>
          <a:extLst>
            <a:ext uri="{FF2B5EF4-FFF2-40B4-BE49-F238E27FC236}">
              <a16:creationId xmlns:a16="http://schemas.microsoft.com/office/drawing/2014/main" id="{269d0a34-31e0-46e3-87cf-660e32987970}"/>
            </a:ext>
          </a:extLst>
        </xdr:cNvPr>
        <xdr:cNvGrpSpPr>
          <a:grpSpLocks/>
        </xdr:cNvGrpSpPr>
      </xdr:nvGrpSpPr>
      <xdr:grpSpPr>
        <a:xfrm>
          <a:off x="1571625" y="57150"/>
          <a:ext cx="885825" cy="809625"/>
          <a:chOff x="1638300" y="60711"/>
          <a:chExt cx="881716" cy="811172"/>
        </a:xfrm>
      </xdr:grpSpPr>
      <xdr:pic>
        <xdr:nvPicPr>
          <xdr:cNvPr id="23" name="Gráfico 22" descr="Narración con relleno sólido">
            <a:hlinkClick r:id="rId45"/>
            <a:extLst>
              <a:ext uri="{FF2B5EF4-FFF2-40B4-BE49-F238E27FC236}">
                <a16:creationId xmlns:a16="http://schemas.microsoft.com/office/drawing/2014/main" id="{5aedb749-23db-e911-488b-f285a24aa600}"/>
              </a:ext>
            </a:extLst>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1813252" y="60711"/>
            <a:ext cx="541337" cy="547459"/>
          </a:xfrm>
          <a:prstGeom prst="rect"/>
        </xdr:spPr>
      </xdr:pic>
      <xdr:sp>
        <xdr:nvSpPr>
          <xdr:cNvPr id="24" name="CuadroTexto 23">
            <a:hlinkClick r:id="rId46"/>
            <a:extLst>
              <a:ext uri="{FF2B5EF4-FFF2-40B4-BE49-F238E27FC236}">
                <a16:creationId xmlns:a16="http://schemas.microsoft.com/office/drawing/2014/main" id="{f3f826c4-1185-4c4c-4932-6c5fb15ecd86}"/>
              </a:ext>
            </a:extLst>
          </xdr:cNvPr>
          <xdr:cNvSpPr txBox="1"/>
        </xdr:nvSpPr>
        <xdr:spPr>
          <a:xfrm>
            <a:off x="1638300" y="560387"/>
            <a:ext cx="881716"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Selección</a:t>
            </a:r>
          </a:p>
        </xdr:txBody>
      </xdr:sp>
    </xdr:grpSp>
    <xdr:clientData/>
  </xdr:twoCellAnchor>
  <xdr:twoCellAnchor>
    <xdr:from>
      <xdr:col>0</xdr:col>
      <xdr:colOff>2410756</xdr:colOff>
      <xdr:row>0</xdr:row>
      <xdr:rowOff>52180</xdr:rowOff>
    </xdr:from>
    <xdr:to>
      <xdr:col>0</xdr:col>
      <xdr:colOff>3527087</xdr:colOff>
      <xdr:row>1</xdr:row>
      <xdr:rowOff>478183</xdr:rowOff>
    </xdr:to>
    <xdr:grpSp>
      <xdr:nvGrpSpPr>
        <xdr:cNvPr id="25" name="Grupo 24">
          <a:hlinkClick r:id="rId24"/>
          <a:extLst>
            <a:ext uri="{FF2B5EF4-FFF2-40B4-BE49-F238E27FC236}">
              <a16:creationId xmlns:a16="http://schemas.microsoft.com/office/drawing/2014/main" id="{fce07f07-cad8-4632-9e9b-0b7631e9f14c}"/>
            </a:ext>
          </a:extLst>
        </xdr:cNvPr>
        <xdr:cNvGrpSpPr>
          <a:grpSpLocks/>
        </xdr:cNvGrpSpPr>
      </xdr:nvGrpSpPr>
      <xdr:grpSpPr>
        <a:xfrm>
          <a:off x="2409825" y="47625"/>
          <a:ext cx="1000125" cy="819150"/>
          <a:chOff x="2409825" y="52180"/>
          <a:chExt cx="1116331" cy="819703"/>
        </a:xfrm>
      </xdr:grpSpPr>
      <xdr:pic>
        <xdr:nvPicPr>
          <xdr:cNvPr id="26" name="Gráfico 25" descr="Gráfico circular con relleno sólido">
            <a:hlinkClick r:id="rId47"/>
            <a:extLst>
              <a:ext uri="{FF2B5EF4-FFF2-40B4-BE49-F238E27FC236}">
                <a16:creationId xmlns:a16="http://schemas.microsoft.com/office/drawing/2014/main" id="{0e6936cd-2442-05bd-09c2-6a7d20cd605b}"/>
              </a:ext>
            </a:extLst>
          </xdr:cNvPr>
          <xdr:cNvPicPr>
            <a:picLocks noChangeAspect="1"/>
          </xdr:cNvPicPr>
        </xdr:nvPicPr>
        <xdr:blipFill>
          <a:blip r:embed="rId25">
            <a:extLst>
              <a:ext uri="{96DAC541-7B7A-43D3-8B79-37D633B846F1}">
                <asvg:svgBlip xmlns:asvg="http://schemas.microsoft.com/office/drawing/2016/SVG/main" r:embed="rId26"/>
              </a:ext>
            </a:extLst>
          </a:blip>
          <a:stretch>
            <a:fillRect/>
          </a:stretch>
        </xdr:blipFill>
        <xdr:spPr>
          <a:xfrm>
            <a:off x="2724309" y="52180"/>
            <a:ext cx="552291" cy="564521"/>
          </a:xfrm>
          <a:prstGeom prst="rect"/>
        </xdr:spPr>
      </xdr:pic>
      <xdr:sp>
        <xdr:nvSpPr>
          <xdr:cNvPr id="27" name="CuadroTexto 26">
            <a:hlinkClick r:id="rId48"/>
            <a:extLst>
              <a:ext uri="{FF2B5EF4-FFF2-40B4-BE49-F238E27FC236}">
                <a16:creationId xmlns:a16="http://schemas.microsoft.com/office/drawing/2014/main" id="{fbd5fb0a-4787-381f-1482-03a9d79eec15}"/>
              </a:ext>
            </a:extLst>
          </xdr:cNvPr>
          <xdr:cNvSpPr txBox="1"/>
        </xdr:nvSpPr>
        <xdr:spPr>
          <a:xfrm>
            <a:off x="2409825" y="560387"/>
            <a:ext cx="111633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000000"/>
                </a:solidFill>
              </a:rPr>
              <a:t>Comparador</a:t>
            </a:r>
          </a:p>
        </xdr:txBody>
      </xdr:sp>
    </xdr:grpSp>
    <xdr:clientData/>
  </xdr:twoCellAnchor>
  <xdr:twoCellAnchor>
    <xdr:from>
      <xdr:col>0</xdr:col>
      <xdr:colOff>3486820</xdr:colOff>
      <xdr:row>0</xdr:row>
      <xdr:rowOff>68967</xdr:rowOff>
    </xdr:from>
    <xdr:to>
      <xdr:col>1</xdr:col>
      <xdr:colOff>716542</xdr:colOff>
      <xdr:row>1</xdr:row>
      <xdr:rowOff>478183</xdr:rowOff>
    </xdr:to>
    <xdr:grpSp>
      <xdr:nvGrpSpPr>
        <xdr:cNvPr id="28" name="Grupo 27">
          <a:hlinkClick r:id="rId29"/>
          <a:extLst>
            <a:ext uri="{FF2B5EF4-FFF2-40B4-BE49-F238E27FC236}">
              <a16:creationId xmlns:a16="http://schemas.microsoft.com/office/drawing/2014/main" id="{57ff4434-bf14-4e44-879b-b77199aec54b}"/>
            </a:ext>
          </a:extLst>
        </xdr:cNvPr>
        <xdr:cNvGrpSpPr>
          <a:grpSpLocks/>
        </xdr:cNvGrpSpPr>
      </xdr:nvGrpSpPr>
      <xdr:grpSpPr>
        <a:xfrm>
          <a:off x="3409950" y="66675"/>
          <a:ext cx="714375" cy="800100"/>
          <a:chOff x="3448050" y="68967"/>
          <a:chExt cx="804772" cy="802916"/>
        </a:xfrm>
      </xdr:grpSpPr>
      <xdr:pic>
        <xdr:nvPicPr>
          <xdr:cNvPr id="29" name="Gráfico 28" descr="Insignia de portapapeles con relleno sólido">
            <a:hlinkClick r:id="rId49"/>
            <a:extLst>
              <a:ext uri="{FF2B5EF4-FFF2-40B4-BE49-F238E27FC236}">
                <a16:creationId xmlns:a16="http://schemas.microsoft.com/office/drawing/2014/main" id="{4b22e71f-68dd-0ece-00ff-e1b62bdb2751}"/>
              </a:ext>
            </a:extLst>
          </xdr:cNvPr>
          <xdr:cNvPicPr>
            <a:picLocks noChangeAspect="1"/>
          </xdr:cNvPicPr>
        </xdr:nvPicPr>
        <xdr:blipFill>
          <a:blip r:embed="rId30">
            <a:extLst>
              <a:ext uri="{96DAC541-7B7A-43D3-8B79-37D633B846F1}">
                <asvg:svgBlip xmlns:asvg="http://schemas.microsoft.com/office/drawing/2016/SVG/main" r:embed="rId31"/>
              </a:ext>
            </a:extLst>
          </a:blip>
          <a:stretch>
            <a:fillRect/>
          </a:stretch>
        </xdr:blipFill>
        <xdr:spPr>
          <a:xfrm>
            <a:off x="3544173" y="68967"/>
            <a:ext cx="622051" cy="530946"/>
          </a:xfrm>
          <a:prstGeom prst="rect"/>
        </xdr:spPr>
      </xdr:pic>
      <xdr:sp>
        <xdr:nvSpPr>
          <xdr:cNvPr id="30" name="CuadroTexto 29">
            <a:hlinkClick r:id="rId50"/>
            <a:extLst>
              <a:ext uri="{FF2B5EF4-FFF2-40B4-BE49-F238E27FC236}">
                <a16:creationId xmlns:a16="http://schemas.microsoft.com/office/drawing/2014/main" id="{e4ffefca-ce8a-6ed6-c965-6e0780c6a5e5}"/>
              </a:ext>
            </a:extLst>
          </xdr:cNvPr>
          <xdr:cNvSpPr txBox="1"/>
        </xdr:nvSpPr>
        <xdr:spPr>
          <a:xfrm>
            <a:off x="3448050" y="560387"/>
            <a:ext cx="804772"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Créditos</a:t>
            </a:r>
          </a:p>
        </xdr:txBody>
      </xdr:sp>
    </xdr:grpSp>
    <xdr:clientData/>
  </xdr:twoCellAnchor>
  <xdr:twoCellAnchor>
    <xdr:from>
      <xdr:col>1</xdr:col>
      <xdr:colOff>676275</xdr:colOff>
      <xdr:row>0</xdr:row>
      <xdr:rowOff>85978</xdr:rowOff>
    </xdr:from>
    <xdr:to>
      <xdr:col>1</xdr:col>
      <xdr:colOff>1647888</xdr:colOff>
      <xdr:row>1</xdr:row>
      <xdr:rowOff>478183</xdr:rowOff>
    </xdr:to>
    <xdr:grpSp>
      <xdr:nvGrpSpPr>
        <xdr:cNvPr id="31" name="Grupo 30">
          <a:hlinkClick r:id="rId34"/>
          <a:extLst>
            <a:ext uri="{FF2B5EF4-FFF2-40B4-BE49-F238E27FC236}">
              <a16:creationId xmlns:a16="http://schemas.microsoft.com/office/drawing/2014/main" id="{5b3191c0-d15a-4da1-a7ce-20321d8be52e}"/>
            </a:ext>
          </a:extLst>
        </xdr:cNvPr>
        <xdr:cNvGrpSpPr>
          <a:grpSpLocks/>
        </xdr:cNvGrpSpPr>
      </xdr:nvGrpSpPr>
      <xdr:grpSpPr>
        <a:xfrm>
          <a:off x="4086225" y="85725"/>
          <a:ext cx="971550" cy="781050"/>
          <a:chOff x="4251325" y="85978"/>
          <a:chExt cx="971613" cy="785905"/>
        </a:xfrm>
      </xdr:grpSpPr>
      <xdr:pic>
        <xdr:nvPicPr>
          <xdr:cNvPr id="32" name="Gráfico 31" descr="Advertencia con relleno sólido">
            <a:hlinkClick r:id="rId51"/>
            <a:extLst>
              <a:ext uri="{FF2B5EF4-FFF2-40B4-BE49-F238E27FC236}">
                <a16:creationId xmlns:a16="http://schemas.microsoft.com/office/drawing/2014/main" id="{d3bd305d-9065-d602-23e6-fabb35301914}"/>
              </a:ext>
            </a:extLst>
          </xdr:cNvPr>
          <xdr:cNvPicPr>
            <a:picLocks noChangeAspect="1"/>
          </xdr:cNvPicPr>
        </xdr:nvPicPr>
        <xdr:blipFill>
          <a:blip r:embed="rId35">
            <a:extLst>
              <a:ext uri="{96DAC541-7B7A-43D3-8B79-37D633B846F1}">
                <asvg:svgBlip xmlns:asvg="http://schemas.microsoft.com/office/drawing/2016/SVG/main" r:embed="rId36"/>
              </a:ext>
            </a:extLst>
          </a:blip>
          <a:stretch>
            <a:fillRect/>
          </a:stretch>
        </xdr:blipFill>
        <xdr:spPr>
          <a:xfrm>
            <a:off x="4457675" y="85978"/>
            <a:ext cx="555737" cy="496924"/>
          </a:xfrm>
          <a:prstGeom prst="rect"/>
        </xdr:spPr>
      </xdr:pic>
      <xdr:sp>
        <xdr:nvSpPr>
          <xdr:cNvPr id="33" name="CuadroTexto 32">
            <a:hlinkClick r:id="rId52"/>
            <a:extLst>
              <a:ext uri="{FF2B5EF4-FFF2-40B4-BE49-F238E27FC236}">
                <a16:creationId xmlns:a16="http://schemas.microsoft.com/office/drawing/2014/main" id="{9d67fd9e-b3e6-0bc7-ddb3-c36a593e5dae}"/>
              </a:ext>
            </a:extLst>
          </xdr:cNvPr>
          <xdr:cNvSpPr txBox="1"/>
        </xdr:nvSpPr>
        <xdr:spPr>
          <a:xfrm>
            <a:off x="4251325" y="560387"/>
            <a:ext cx="971613"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¡Atención!</a:t>
            </a:r>
          </a:p>
        </xdr:txBody>
      </xdr:sp>
    </xdr:grp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9525</xdr:colOff>
      <xdr:row>3</xdr:row>
      <xdr:rowOff>0</xdr:rowOff>
    </xdr:from>
    <xdr:to>
      <xdr:col>9</xdr:col>
      <xdr:colOff>9525</xdr:colOff>
      <xdr:row>8</xdr:row>
      <xdr:rowOff>9525</xdr:rowOff>
    </xdr:to>
    <xdr:sp>
      <xdr:nvSpPr>
        <xdr:cNvPr id="2" name="Rectángulo 1">
          <a:extLst>
            <a:ext uri="{FF2B5EF4-FFF2-40B4-BE49-F238E27FC236}">
              <a16:creationId xmlns:a16="http://schemas.microsoft.com/office/drawing/2014/main" id="{ab1c69ab-baf3-b54d-ca5c-81352b45e8cf}"/>
            </a:ext>
          </a:extLst>
        </xdr:cNvPr>
        <xdr:cNvSpPr/>
      </xdr:nvSpPr>
      <xdr:spPr>
        <a:xfrm>
          <a:off x="1533525" y="1133475"/>
          <a:ext cx="7972425" cy="914400"/>
        </a:xfrm>
        <a:prstGeom prst="rect"/>
        <a:solidFill>
          <a:srgbClr val="2B6EAB"/>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ctr"/>
        <a:lstStyle/>
        <a:p>
          <a:pPr algn="ctr"/>
          <a:r>
            <a:rPr lang="es-ES" sz="2000" b="1">
              <a:solidFill>
                <a:schemeClr val="bg1"/>
              </a:solidFill>
            </a:rPr>
            <a:t>Grupo de Trabajo</a:t>
          </a:r>
          <a:r>
            <a:rPr lang="es-ES" sz="2000" b="1" baseline="0">
              <a:solidFill>
                <a:schemeClr val="bg1"/>
              </a:solidFill>
            </a:rPr>
            <a:t> de la Política de Gestión de Documentos Electrónicos</a:t>
          </a:r>
          <a:endParaRPr lang="es-ES" sz="2000" b="1"/>
        </a:p>
      </xdr:txBody>
    </xdr:sp>
    <xdr:clientData/>
  </xdr:twoCellAnchor>
  <xdr:twoCellAnchor>
    <xdr:from>
      <xdr:col>0</xdr:col>
      <xdr:colOff>0</xdr:colOff>
      <xdr:row>0</xdr:row>
      <xdr:rowOff>0</xdr:rowOff>
    </xdr:from>
    <xdr:to>
      <xdr:col>2</xdr:col>
      <xdr:colOff>3841750</xdr:colOff>
      <xdr:row>1</xdr:row>
      <xdr:rowOff>95249</xdr:rowOff>
    </xdr:to>
    <xdr:sp>
      <xdr:nvSpPr>
        <xdr:cNvPr id="3" name="Rectángulo 2">
          <a:extLst>
            <a:ext uri="{FF2B5EF4-FFF2-40B4-BE49-F238E27FC236}">
              <a16:creationId xmlns:a16="http://schemas.microsoft.com/office/drawing/2014/main" id="{e95222ff-23f2-4c2d-99b4-f1b6bdddf107}"/>
            </a:ext>
          </a:extLst>
        </xdr:cNvPr>
        <xdr:cNvSpPr/>
      </xdr:nvSpPr>
      <xdr:spPr>
        <a:xfrm>
          <a:off x="0" y="0"/>
          <a:ext cx="5362575" cy="866775"/>
        </a:xfrm>
        <a:prstGeom prst="rect"/>
        <a:solidFill>
          <a:srgbClr val="2B6EAB"/>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2</xdr:col>
      <xdr:colOff>1905000</xdr:colOff>
      <xdr:row>0</xdr:row>
      <xdr:rowOff>0</xdr:rowOff>
    </xdr:from>
    <xdr:to>
      <xdr:col>2</xdr:col>
      <xdr:colOff>2667000</xdr:colOff>
      <xdr:row>1</xdr:row>
      <xdr:rowOff>57149</xdr:rowOff>
    </xdr:to>
    <xdr:sp>
      <xdr:nvSpPr>
        <xdr:cNvPr id="4" name="Rectángulo 3">
          <a:extLst>
            <a:ext uri="{FF2B5EF4-FFF2-40B4-BE49-F238E27FC236}">
              <a16:creationId xmlns:a16="http://schemas.microsoft.com/office/drawing/2014/main" id="{d8fd447c-6337-4945-9556-3bafd05cf33f}"/>
            </a:ext>
          </a:extLst>
        </xdr:cNvPr>
        <xdr:cNvSpPr/>
      </xdr:nvSpPr>
      <xdr:spPr>
        <a:xfrm>
          <a:off x="3429000" y="0"/>
          <a:ext cx="762000" cy="828675"/>
        </a:xfrm>
        <a:prstGeom prst="rect"/>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0</xdr:col>
      <xdr:colOff>187325</xdr:colOff>
      <xdr:row>0</xdr:row>
      <xdr:rowOff>66201</xdr:rowOff>
    </xdr:from>
    <xdr:to>
      <xdr:col>0</xdr:col>
      <xdr:colOff>776076</xdr:colOff>
      <xdr:row>1</xdr:row>
      <xdr:rowOff>97183</xdr:rowOff>
    </xdr:to>
    <xdr:grpSp>
      <xdr:nvGrpSpPr>
        <xdr:cNvPr id="5" name="Grupo 4">
          <a:hlinkClick r:id="rId1"/>
          <a:extLst>
            <a:ext uri="{FF2B5EF4-FFF2-40B4-BE49-F238E27FC236}">
              <a16:creationId xmlns:a16="http://schemas.microsoft.com/office/drawing/2014/main" id="{4d525c3f-714a-4a6d-bd7a-a86868435f12}"/>
            </a:ext>
          </a:extLst>
        </xdr:cNvPr>
        <xdr:cNvGrpSpPr>
          <a:grpSpLocks/>
        </xdr:cNvGrpSpPr>
      </xdr:nvGrpSpPr>
      <xdr:grpSpPr>
        <a:xfrm>
          <a:off x="190500" y="66675"/>
          <a:ext cx="571500" cy="800100"/>
          <a:chOff x="187325" y="66201"/>
          <a:chExt cx="588751" cy="805682"/>
        </a:xfrm>
      </xdr:grpSpPr>
      <xdr:pic>
        <xdr:nvPicPr>
          <xdr:cNvPr id="6" name="Gráfico 5" descr="Hogar con relleno sólido">
            <a:hlinkClick r:id="rId31"/>
            <a:extLst>
              <a:ext uri="{FF2B5EF4-FFF2-40B4-BE49-F238E27FC236}">
                <a16:creationId xmlns:a16="http://schemas.microsoft.com/office/drawing/2014/main" id="{0e77ce14-1b1c-9fe1-4cab-3debaac17b94}"/>
              </a:ext>
            </a:extLst>
          </xdr:cNvPr>
          <xdr:cNvPicPr>
            <a:picLocks noChangeAspect="1"/>
          </xdr:cNvPicPr>
        </xdr:nvPicPr>
        <xdr:blipFill>
          <a:blip r:embed="rId2">
            <a:extLst>
              <a:ext uri="{96DAC541-7B7A-43D3-8B79-37D633B846F1}">
                <asvg:svgBlip xmlns:asvg="http://schemas.microsoft.com/office/drawing/2016/SVG/main" r:embed="rId3"/>
              </a:ext>
            </a:extLst>
          </a:blip>
          <a:stretch>
            <a:fillRect/>
          </a:stretch>
        </xdr:blipFill>
        <xdr:spPr>
          <a:xfrm>
            <a:off x="198716" y="66201"/>
            <a:ext cx="569144" cy="536479"/>
          </a:xfrm>
          <a:prstGeom prst="rect"/>
        </xdr:spPr>
      </xdr:pic>
      <xdr:sp>
        <xdr:nvSpPr>
          <xdr:cNvPr id="7" name="CuadroTexto 6">
            <a:hlinkClick r:id="rId32"/>
            <a:extLst>
              <a:ext uri="{FF2B5EF4-FFF2-40B4-BE49-F238E27FC236}">
                <a16:creationId xmlns:a16="http://schemas.microsoft.com/office/drawing/2014/main" id="{f12298ba-84d3-97d6-2cc0-dc77f3a37099}"/>
              </a:ext>
            </a:extLst>
          </xdr:cNvPr>
          <xdr:cNvSpPr txBox="1"/>
        </xdr:nvSpPr>
        <xdr:spPr>
          <a:xfrm>
            <a:off x="187325" y="560387"/>
            <a:ext cx="58875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Inicio</a:t>
            </a:r>
          </a:p>
        </xdr:txBody>
      </xdr:sp>
    </xdr:grpSp>
    <xdr:clientData/>
  </xdr:twoCellAnchor>
  <xdr:twoCellAnchor>
    <xdr:from>
      <xdr:col>0</xdr:col>
      <xdr:colOff>735809</xdr:colOff>
      <xdr:row>0</xdr:row>
      <xdr:rowOff>87331</xdr:rowOff>
    </xdr:from>
    <xdr:to>
      <xdr:col>2</xdr:col>
      <xdr:colOff>9374</xdr:colOff>
      <xdr:row>1</xdr:row>
      <xdr:rowOff>97183</xdr:rowOff>
    </xdr:to>
    <xdr:grpSp>
      <xdr:nvGrpSpPr>
        <xdr:cNvPr id="8" name="Grupo 7">
          <a:hlinkClick r:id="rId6"/>
          <a:extLst>
            <a:ext uri="{FF2B5EF4-FFF2-40B4-BE49-F238E27FC236}">
              <a16:creationId xmlns:a16="http://schemas.microsoft.com/office/drawing/2014/main" id="{721b5b81-1b5a-4347-9c2c-42f27ebe730d}"/>
            </a:ext>
          </a:extLst>
        </xdr:cNvPr>
        <xdr:cNvGrpSpPr>
          <a:grpSpLocks/>
        </xdr:cNvGrpSpPr>
      </xdr:nvGrpSpPr>
      <xdr:grpSpPr>
        <a:xfrm>
          <a:off x="733425" y="85725"/>
          <a:ext cx="800100" cy="781050"/>
          <a:chOff x="739775" y="87331"/>
          <a:chExt cx="873765" cy="784552"/>
        </a:xfrm>
      </xdr:grpSpPr>
      <xdr:pic>
        <xdr:nvPicPr>
          <xdr:cNvPr id="9" name="Gráfico 8" descr="Lupa con relleno sólido">
            <a:hlinkClick r:id="rId33"/>
            <a:extLst>
              <a:ext uri="{FF2B5EF4-FFF2-40B4-BE49-F238E27FC236}">
                <a16:creationId xmlns:a16="http://schemas.microsoft.com/office/drawing/2014/main" id="{672bb2f8-bbdf-d402-a2a5-b6c7d9db7f9e}"/>
              </a:ext>
            </a:extLst>
          </xdr:cNvPr>
          <xdr:cNvPicPr>
            <a:picLocks noChangeAspect="1"/>
          </xdr:cNvPicPr>
        </xdr:nvPicPr>
        <xdr:blipFill>
          <a:blip r:embed="rId7">
            <a:extLst>
              <a:ext uri="{96DAC541-7B7A-43D3-8B79-37D633B846F1}">
                <asvg:svgBlip xmlns:asvg="http://schemas.microsoft.com/office/drawing/2016/SVG/main" r:embed="rId8"/>
              </a:ext>
            </a:extLst>
          </a:blip>
          <a:stretch>
            <a:fillRect/>
          </a:stretch>
        </xdr:blipFill>
        <xdr:spPr>
          <a:xfrm>
            <a:off x="926482" y="87331"/>
            <a:ext cx="506700" cy="494219"/>
          </a:xfrm>
          <a:prstGeom prst="rect"/>
        </xdr:spPr>
      </xdr:pic>
      <xdr:sp>
        <xdr:nvSpPr>
          <xdr:cNvPr id="10" name="CuadroTexto 9">
            <a:hlinkClick r:id="rId34"/>
            <a:extLst>
              <a:ext uri="{FF2B5EF4-FFF2-40B4-BE49-F238E27FC236}">
                <a16:creationId xmlns:a16="http://schemas.microsoft.com/office/drawing/2014/main" id="{72d3aae2-b232-85f4-b8ef-8074ccf6acc1}"/>
              </a:ext>
            </a:extLst>
          </xdr:cNvPr>
          <xdr:cNvSpPr txBox="1"/>
        </xdr:nvSpPr>
        <xdr:spPr>
          <a:xfrm>
            <a:off x="739775" y="560387"/>
            <a:ext cx="873765"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ctr"/>
            <a:r>
              <a:rPr lang="es-ES" sz="1400" b="1">
                <a:solidFill>
                  <a:srgbClr val="FFFF00"/>
                </a:solidFill>
              </a:rPr>
              <a:t>Buscador</a:t>
            </a:r>
          </a:p>
        </xdr:txBody>
      </xdr:sp>
    </xdr:grpSp>
    <xdr:clientData/>
  </xdr:twoCellAnchor>
  <xdr:twoCellAnchor>
    <xdr:from>
      <xdr:col>1</xdr:col>
      <xdr:colOff>769207</xdr:colOff>
      <xdr:row>0</xdr:row>
      <xdr:rowOff>60711</xdr:rowOff>
    </xdr:from>
    <xdr:to>
      <xdr:col>2</xdr:col>
      <xdr:colOff>850823</xdr:colOff>
      <xdr:row>1</xdr:row>
      <xdr:rowOff>97183</xdr:rowOff>
    </xdr:to>
    <xdr:grpSp>
      <xdr:nvGrpSpPr>
        <xdr:cNvPr id="11" name="Grupo 10">
          <a:hlinkClick r:id="rId11"/>
          <a:extLst>
            <a:ext uri="{FF2B5EF4-FFF2-40B4-BE49-F238E27FC236}">
              <a16:creationId xmlns:a16="http://schemas.microsoft.com/office/drawing/2014/main" id="{76d7e8a8-9fb6-4124-9200-9523db52f789}"/>
            </a:ext>
          </a:extLst>
        </xdr:cNvPr>
        <xdr:cNvGrpSpPr>
          <a:grpSpLocks/>
        </xdr:cNvGrpSpPr>
      </xdr:nvGrpSpPr>
      <xdr:grpSpPr>
        <a:xfrm>
          <a:off x="1524000" y="57150"/>
          <a:ext cx="847725" cy="809625"/>
          <a:chOff x="1638300" y="60711"/>
          <a:chExt cx="881716" cy="811172"/>
        </a:xfrm>
      </xdr:grpSpPr>
      <xdr:pic>
        <xdr:nvPicPr>
          <xdr:cNvPr id="12" name="Gráfico 11" descr="Narración con relleno sólido">
            <a:hlinkClick r:id="rId35"/>
            <a:extLst>
              <a:ext uri="{FF2B5EF4-FFF2-40B4-BE49-F238E27FC236}">
                <a16:creationId xmlns:a16="http://schemas.microsoft.com/office/drawing/2014/main" id="{218e57a2-f395-f1b5-0945-e70e82fb3708}"/>
              </a:ext>
            </a:extLst>
          </xdr:cNvPr>
          <xdr:cNvPicPr>
            <a:picLocks noChangeAspect="1"/>
          </xdr:cNvPicPr>
        </xdr:nvPicPr>
        <xdr:blipFill>
          <a:blip r:embed="rId12">
            <a:extLst>
              <a:ext uri="{96DAC541-7B7A-43D3-8B79-37D633B846F1}">
                <asvg:svgBlip xmlns:asvg="http://schemas.microsoft.com/office/drawing/2016/SVG/main" r:embed="rId13"/>
              </a:ext>
            </a:extLst>
          </a:blip>
          <a:stretch>
            <a:fillRect/>
          </a:stretch>
        </xdr:blipFill>
        <xdr:spPr>
          <a:xfrm>
            <a:off x="1813252" y="60711"/>
            <a:ext cx="541337" cy="547459"/>
          </a:xfrm>
          <a:prstGeom prst="rect"/>
        </xdr:spPr>
      </xdr:pic>
      <xdr:sp>
        <xdr:nvSpPr>
          <xdr:cNvPr id="13" name="CuadroTexto 12">
            <a:hlinkClick r:id="rId36"/>
            <a:extLst>
              <a:ext uri="{FF2B5EF4-FFF2-40B4-BE49-F238E27FC236}">
                <a16:creationId xmlns:a16="http://schemas.microsoft.com/office/drawing/2014/main" id="{60b2a05b-0e7e-7b75-11f8-25a7783141ac}"/>
              </a:ext>
            </a:extLst>
          </xdr:cNvPr>
          <xdr:cNvSpPr txBox="1"/>
        </xdr:nvSpPr>
        <xdr:spPr>
          <a:xfrm>
            <a:off x="1638300" y="560387"/>
            <a:ext cx="881716"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Selección</a:t>
            </a:r>
          </a:p>
        </xdr:txBody>
      </xdr:sp>
    </xdr:grpSp>
    <xdr:clientData/>
  </xdr:twoCellAnchor>
  <xdr:twoCellAnchor>
    <xdr:from>
      <xdr:col>2</xdr:col>
      <xdr:colOff>810556</xdr:colOff>
      <xdr:row>0</xdr:row>
      <xdr:rowOff>52180</xdr:rowOff>
    </xdr:from>
    <xdr:to>
      <xdr:col>2</xdr:col>
      <xdr:colOff>1926887</xdr:colOff>
      <xdr:row>1</xdr:row>
      <xdr:rowOff>97183</xdr:rowOff>
    </xdr:to>
    <xdr:grpSp>
      <xdr:nvGrpSpPr>
        <xdr:cNvPr id="14" name="Grupo 13">
          <a:hlinkClick r:id="rId16"/>
          <a:extLst>
            <a:ext uri="{FF2B5EF4-FFF2-40B4-BE49-F238E27FC236}">
              <a16:creationId xmlns:a16="http://schemas.microsoft.com/office/drawing/2014/main" id="{d60d8f8d-8ae0-40b7-a899-3e78e5dabfe5}"/>
            </a:ext>
          </a:extLst>
        </xdr:cNvPr>
        <xdr:cNvGrpSpPr>
          <a:grpSpLocks/>
        </xdr:cNvGrpSpPr>
      </xdr:nvGrpSpPr>
      <xdr:grpSpPr>
        <a:xfrm>
          <a:off x="2333625" y="47625"/>
          <a:ext cx="1114425" cy="819150"/>
          <a:chOff x="2409825" y="52180"/>
          <a:chExt cx="1116331" cy="819703"/>
        </a:xfrm>
      </xdr:grpSpPr>
      <xdr:pic>
        <xdr:nvPicPr>
          <xdr:cNvPr id="15" name="Gráfico 14" descr="Gráfico circular con relleno sólido">
            <a:hlinkClick r:id="rId37"/>
            <a:extLst>
              <a:ext uri="{FF2B5EF4-FFF2-40B4-BE49-F238E27FC236}">
                <a16:creationId xmlns:a16="http://schemas.microsoft.com/office/drawing/2014/main" id="{5487d775-8f1f-5cdb-7d91-ad1621d674ef}"/>
              </a:ext>
            </a:extLst>
          </xdr:cNvPr>
          <xdr:cNvPicPr>
            <a:picLocks noChangeAspect="1"/>
          </xdr:cNvPicPr>
        </xdr:nvPicPr>
        <xdr:blipFill>
          <a:blip r:embed="rId17">
            <a:extLst>
              <a:ext uri="{96DAC541-7B7A-43D3-8B79-37D633B846F1}">
                <asvg:svgBlip xmlns:asvg="http://schemas.microsoft.com/office/drawing/2016/SVG/main" r:embed="rId18"/>
              </a:ext>
            </a:extLst>
          </a:blip>
          <a:stretch>
            <a:fillRect/>
          </a:stretch>
        </xdr:blipFill>
        <xdr:spPr>
          <a:xfrm>
            <a:off x="2724309" y="52180"/>
            <a:ext cx="552291" cy="564521"/>
          </a:xfrm>
          <a:prstGeom prst="rect"/>
        </xdr:spPr>
      </xdr:pic>
      <xdr:sp>
        <xdr:nvSpPr>
          <xdr:cNvPr id="16" name="CuadroTexto 15">
            <a:hlinkClick r:id="rId38"/>
            <a:extLst>
              <a:ext uri="{FF2B5EF4-FFF2-40B4-BE49-F238E27FC236}">
                <a16:creationId xmlns:a16="http://schemas.microsoft.com/office/drawing/2014/main" id="{d36cdd6b-dec9-9a17-bcf4-b1d049df8bf6}"/>
              </a:ext>
            </a:extLst>
          </xdr:cNvPr>
          <xdr:cNvSpPr txBox="1"/>
        </xdr:nvSpPr>
        <xdr:spPr>
          <a:xfrm>
            <a:off x="2409825" y="560387"/>
            <a:ext cx="111633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Comparador</a:t>
            </a:r>
          </a:p>
        </xdr:txBody>
      </xdr:sp>
    </xdr:grpSp>
    <xdr:clientData/>
  </xdr:twoCellAnchor>
  <xdr:twoCellAnchor>
    <xdr:from>
      <xdr:col>2</xdr:col>
      <xdr:colOff>1886620</xdr:colOff>
      <xdr:row>0</xdr:row>
      <xdr:rowOff>68967</xdr:rowOff>
    </xdr:from>
    <xdr:to>
      <xdr:col>2</xdr:col>
      <xdr:colOff>2691392</xdr:colOff>
      <xdr:row>1</xdr:row>
      <xdr:rowOff>97183</xdr:rowOff>
    </xdr:to>
    <xdr:grpSp>
      <xdr:nvGrpSpPr>
        <xdr:cNvPr id="17" name="Grupo 16">
          <a:hlinkClick r:id="rId21"/>
          <a:extLst>
            <a:ext uri="{FF2B5EF4-FFF2-40B4-BE49-F238E27FC236}">
              <a16:creationId xmlns:a16="http://schemas.microsoft.com/office/drawing/2014/main" id="{1a263474-3045-48af-b953-46d438f48fd0}"/>
            </a:ext>
          </a:extLst>
        </xdr:cNvPr>
        <xdr:cNvGrpSpPr>
          <a:grpSpLocks/>
        </xdr:cNvGrpSpPr>
      </xdr:nvGrpSpPr>
      <xdr:grpSpPr>
        <a:xfrm>
          <a:off x="3409950" y="66675"/>
          <a:ext cx="800100" cy="800100"/>
          <a:chOff x="3448050" y="68967"/>
          <a:chExt cx="804772" cy="802916"/>
        </a:xfrm>
      </xdr:grpSpPr>
      <xdr:pic>
        <xdr:nvPicPr>
          <xdr:cNvPr id="18" name="Gráfico 17" descr="Insignia de portapapeles con relleno sólido">
            <a:hlinkClick r:id="rId39"/>
            <a:extLst>
              <a:ext uri="{FF2B5EF4-FFF2-40B4-BE49-F238E27FC236}">
                <a16:creationId xmlns:a16="http://schemas.microsoft.com/office/drawing/2014/main" id="{686a0607-a9d3-d898-ea60-64c6c9e1350f}"/>
              </a:ext>
            </a:extLst>
          </xdr:cNvPr>
          <xdr:cNvPicPr>
            <a:picLocks noChangeAspect="1"/>
          </xdr:cNvPicPr>
        </xdr:nvPicPr>
        <xdr:blipFill>
          <a:blip r:embed="rId22">
            <a:extLst>
              <a:ext uri="{96DAC541-7B7A-43D3-8B79-37D633B846F1}">
                <asvg:svgBlip xmlns:asvg="http://schemas.microsoft.com/office/drawing/2016/SVG/main" r:embed="rId23"/>
              </a:ext>
            </a:extLst>
          </a:blip>
          <a:stretch>
            <a:fillRect/>
          </a:stretch>
        </xdr:blipFill>
        <xdr:spPr>
          <a:xfrm>
            <a:off x="3544173" y="68967"/>
            <a:ext cx="622051" cy="530946"/>
          </a:xfrm>
          <a:prstGeom prst="rect"/>
        </xdr:spPr>
      </xdr:pic>
      <xdr:sp>
        <xdr:nvSpPr>
          <xdr:cNvPr id="19" name="CuadroTexto 18">
            <a:hlinkClick r:id="rId40"/>
            <a:extLst>
              <a:ext uri="{FF2B5EF4-FFF2-40B4-BE49-F238E27FC236}">
                <a16:creationId xmlns:a16="http://schemas.microsoft.com/office/drawing/2014/main" id="{b72b53da-fee5-2eb9-da25-4fc777fad802}"/>
              </a:ext>
            </a:extLst>
          </xdr:cNvPr>
          <xdr:cNvSpPr txBox="1"/>
        </xdr:nvSpPr>
        <xdr:spPr>
          <a:xfrm>
            <a:off x="3448050" y="560387"/>
            <a:ext cx="804772"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000000"/>
                </a:solidFill>
              </a:rPr>
              <a:t>Créditos</a:t>
            </a:r>
          </a:p>
        </xdr:txBody>
      </xdr:sp>
    </xdr:grpSp>
    <xdr:clientData/>
  </xdr:twoCellAnchor>
  <xdr:twoCellAnchor>
    <xdr:from>
      <xdr:col>2</xdr:col>
      <xdr:colOff>2651125</xdr:colOff>
      <xdr:row>0</xdr:row>
      <xdr:rowOff>85978</xdr:rowOff>
    </xdr:from>
    <xdr:to>
      <xdr:col>2</xdr:col>
      <xdr:colOff>3622738</xdr:colOff>
      <xdr:row>1</xdr:row>
      <xdr:rowOff>97183</xdr:rowOff>
    </xdr:to>
    <xdr:grpSp>
      <xdr:nvGrpSpPr>
        <xdr:cNvPr id="20" name="Grupo 19">
          <a:hlinkClick r:id="rId26"/>
          <a:extLst>
            <a:ext uri="{FF2B5EF4-FFF2-40B4-BE49-F238E27FC236}">
              <a16:creationId xmlns:a16="http://schemas.microsoft.com/office/drawing/2014/main" id="{7518b06e-0ee2-4233-99bb-815e4fe42849}"/>
            </a:ext>
          </a:extLst>
        </xdr:cNvPr>
        <xdr:cNvGrpSpPr>
          <a:grpSpLocks/>
        </xdr:cNvGrpSpPr>
      </xdr:nvGrpSpPr>
      <xdr:grpSpPr>
        <a:xfrm>
          <a:off x="4171950" y="85725"/>
          <a:ext cx="971550" cy="781050"/>
          <a:chOff x="4251325" y="85978"/>
          <a:chExt cx="971613" cy="785905"/>
        </a:xfrm>
      </xdr:grpSpPr>
      <xdr:pic>
        <xdr:nvPicPr>
          <xdr:cNvPr id="21" name="Gráfico 20" descr="Advertencia con relleno sólido">
            <a:hlinkClick r:id="rId41"/>
            <a:extLst>
              <a:ext uri="{FF2B5EF4-FFF2-40B4-BE49-F238E27FC236}">
                <a16:creationId xmlns:a16="http://schemas.microsoft.com/office/drawing/2014/main" id="{46f367c4-17ae-3fb8-6eb4-796fe978a3e5}"/>
              </a:ext>
            </a:extLst>
          </xdr:cNvPr>
          <xdr:cNvPicPr>
            <a:picLocks noChangeAspect="1"/>
          </xdr:cNvPicPr>
        </xdr:nvPicPr>
        <xdr:blipFill>
          <a:blip r:embed="rId27">
            <a:extLst>
              <a:ext uri="{96DAC541-7B7A-43D3-8B79-37D633B846F1}">
                <asvg:svgBlip xmlns:asvg="http://schemas.microsoft.com/office/drawing/2016/SVG/main" r:embed="rId28"/>
              </a:ext>
            </a:extLst>
          </a:blip>
          <a:stretch>
            <a:fillRect/>
          </a:stretch>
        </xdr:blipFill>
        <xdr:spPr>
          <a:xfrm>
            <a:off x="4457675" y="85978"/>
            <a:ext cx="555737" cy="496924"/>
          </a:xfrm>
          <a:prstGeom prst="rect"/>
        </xdr:spPr>
      </xdr:pic>
      <xdr:sp>
        <xdr:nvSpPr>
          <xdr:cNvPr id="22" name="CuadroTexto 21">
            <a:hlinkClick r:id="rId42"/>
            <a:extLst>
              <a:ext uri="{FF2B5EF4-FFF2-40B4-BE49-F238E27FC236}">
                <a16:creationId xmlns:a16="http://schemas.microsoft.com/office/drawing/2014/main" id="{bfcf226d-1869-75be-ee32-610d62e438a8}"/>
              </a:ext>
            </a:extLst>
          </xdr:cNvPr>
          <xdr:cNvSpPr txBox="1"/>
        </xdr:nvSpPr>
        <xdr:spPr>
          <a:xfrm>
            <a:off x="4251325" y="560387"/>
            <a:ext cx="971613"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¡Atención!</a:t>
            </a:r>
          </a:p>
        </xdr:txBody>
      </xdr:sp>
    </xdr:grp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714375</xdr:colOff>
      <xdr:row>6</xdr:row>
      <xdr:rowOff>95250</xdr:rowOff>
    </xdr:from>
    <xdr:to>
      <xdr:col>3</xdr:col>
      <xdr:colOff>247650</xdr:colOff>
      <xdr:row>22</xdr:row>
      <xdr:rowOff>76200</xdr:rowOff>
    </xdr:to>
    <xdr:sp>
      <xdr:nvSpPr>
        <xdr:cNvPr id="27" name="Rectángulo 26">
          <a:extLst>
            <a:ext uri="{FF2B5EF4-FFF2-40B4-BE49-F238E27FC236}">
              <a16:creationId xmlns:a16="http://schemas.microsoft.com/office/drawing/2014/main" id="{0eb955d0-2753-d427-88a4-cb6d07430972}"/>
            </a:ext>
          </a:extLst>
        </xdr:cNvPr>
        <xdr:cNvSpPr/>
      </xdr:nvSpPr>
      <xdr:spPr>
        <a:xfrm>
          <a:off x="1476375" y="1743075"/>
          <a:ext cx="10591800" cy="3600450"/>
        </a:xfrm>
        <a:prstGeom prst="rect"/>
        <a:noFill/>
        <a:ln w="38100">
          <a:solidFill>
            <a:srgbClr val="2B6EAB"/>
          </a:solidFill>
        </a:ln>
      </xdr:spPr>
      <xdr:style>
        <a:lnRef idx="0">
          <a:srgbClr val="000000"/>
        </a:lnRef>
        <a:fillRef idx="0">
          <a:srgbClr val="000000"/>
        </a:fillRef>
        <a:effectRef idx="0">
          <a:srgbClr val="000000"/>
        </a:effectRef>
        <a:fontRef idx="minor">
          <a:schemeClr val="bg1"/>
        </a:fontRef>
      </xdr:style>
      <xdr:txBody>
        <a:bodyPr vertOverflow="clip" horzOverflow="clip" rtlCol="0" anchor="t"/>
        <a:lstStyle/>
        <a:p>
          <a:pPr algn="l"/>
          <a:endParaRPr lang="es-ES" sz="1100"/>
        </a:p>
      </xdr:txBody>
    </xdr:sp>
    <xdr:clientData/>
  </xdr:twoCellAnchor>
  <xdr:twoCellAnchor editAs="oneCell">
    <xdr:from>
      <xdr:col>2</xdr:col>
      <xdr:colOff>4740275</xdr:colOff>
      <xdr:row>1</xdr:row>
      <xdr:rowOff>19050</xdr:rowOff>
    </xdr:from>
    <xdr:to>
      <xdr:col>2</xdr:col>
      <xdr:colOff>5826125</xdr:colOff>
      <xdr:row>7</xdr:row>
      <xdr:rowOff>0</xdr:rowOff>
    </xdr:to>
    <xdr:pic>
      <xdr:nvPicPr>
        <xdr:cNvPr id="4" name="Gráfico 3" descr="megáfono1 contorno">
          <a:extLst>
            <a:ext uri="{FF2B5EF4-FFF2-40B4-BE49-F238E27FC236}">
              <a16:creationId xmlns:a16="http://schemas.microsoft.com/office/drawing/2014/main" id="{06a61512-b784-47f5-a1f7-bd32e51774dc}"/>
            </a:ext>
          </a:extLst>
        </xdr:cNvPr>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6267450" y="762000"/>
          <a:ext cx="1085850" cy="1066800"/>
        </a:xfrm>
        <a:prstGeom prst="rect"/>
      </xdr:spPr>
    </xdr:pic>
    <xdr:clientData/>
  </xdr:twoCellAnchor>
  <xdr:oneCellAnchor>
    <xdr:from>
      <xdr:col>2</xdr:col>
      <xdr:colOff>4133850</xdr:colOff>
      <xdr:row>16</xdr:row>
      <xdr:rowOff>152400</xdr:rowOff>
    </xdr:from>
    <xdr:ext cx="561975" cy="266700"/>
    <xdr:sp>
      <xdr:nvSpPr>
        <xdr:cNvPr id="25" name="CuadroTexto 24">
          <a:hlinkClick r:id="rId3"/>
          <a:extLst>
            <a:ext uri="{FF2B5EF4-FFF2-40B4-BE49-F238E27FC236}">
              <a16:creationId xmlns:a16="http://schemas.microsoft.com/office/drawing/2014/main" id="{e730ea51-9b49-8350-52e6-f6f7fc1d0509}"/>
            </a:ext>
          </a:extLst>
        </xdr:cNvPr>
        <xdr:cNvSpPr txBox="1"/>
      </xdr:nvSpPr>
      <xdr:spPr>
        <a:xfrm>
          <a:off x="5657850" y="4333875"/>
          <a:ext cx="561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100">
              <a:solidFill>
                <a:srgbClr val="2B6EAB"/>
              </a:solidFill>
            </a:rPr>
            <a:t>enlace</a:t>
          </a:r>
        </a:p>
      </xdr:txBody>
    </xdr:sp>
    <xdr:clientData/>
  </xdr:oneCellAnchor>
  <xdr:oneCellAnchor>
    <xdr:from>
      <xdr:col>2</xdr:col>
      <xdr:colOff>5257800</xdr:colOff>
      <xdr:row>18</xdr:row>
      <xdr:rowOff>142875</xdr:rowOff>
    </xdr:from>
    <xdr:ext cx="561975" cy="266700"/>
    <xdr:sp>
      <xdr:nvSpPr>
        <xdr:cNvPr id="26" name="CuadroTexto 25">
          <a:extLst>
            <a:ext uri="{FF2B5EF4-FFF2-40B4-BE49-F238E27FC236}">
              <a16:creationId xmlns:a16="http://schemas.microsoft.com/office/drawing/2014/main" id="{2e0f0162-1482-4015-9cb1-02be8f578125}"/>
            </a:ext>
          </a:extLst>
        </xdr:cNvPr>
        <xdr:cNvSpPr txBox="1"/>
      </xdr:nvSpPr>
      <xdr:spPr>
        <a:xfrm>
          <a:off x="6781800" y="4686300"/>
          <a:ext cx="561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100">
              <a:solidFill>
                <a:srgbClr val="2B6EAB"/>
              </a:solidFill>
            </a:rPr>
            <a:t>enlace</a:t>
          </a:r>
        </a:p>
      </xdr:txBody>
    </xdr:sp>
    <xdr:clientData/>
  </xdr:oneCellAnchor>
  <xdr:twoCellAnchor>
    <xdr:from>
      <xdr:col>0</xdr:col>
      <xdr:colOff>0</xdr:colOff>
      <xdr:row>0</xdr:row>
      <xdr:rowOff>0</xdr:rowOff>
    </xdr:from>
    <xdr:to>
      <xdr:col>2</xdr:col>
      <xdr:colOff>3841750</xdr:colOff>
      <xdr:row>1</xdr:row>
      <xdr:rowOff>126999</xdr:rowOff>
    </xdr:to>
    <xdr:sp>
      <xdr:nvSpPr>
        <xdr:cNvPr id="2" name="Rectángulo 1">
          <a:extLst>
            <a:ext uri="{FF2B5EF4-FFF2-40B4-BE49-F238E27FC236}">
              <a16:creationId xmlns:a16="http://schemas.microsoft.com/office/drawing/2014/main" id="{76159688-c61a-41c8-bbdb-8bcf7b986452}"/>
            </a:ext>
          </a:extLst>
        </xdr:cNvPr>
        <xdr:cNvSpPr/>
      </xdr:nvSpPr>
      <xdr:spPr>
        <a:xfrm>
          <a:off x="0" y="0"/>
          <a:ext cx="5362575" cy="866775"/>
        </a:xfrm>
        <a:prstGeom prst="rect"/>
        <a:solidFill>
          <a:srgbClr val="2B6EAB"/>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2</xdr:col>
      <xdr:colOff>2673350</xdr:colOff>
      <xdr:row>0</xdr:row>
      <xdr:rowOff>0</xdr:rowOff>
    </xdr:from>
    <xdr:to>
      <xdr:col>2</xdr:col>
      <xdr:colOff>3600450</xdr:colOff>
      <xdr:row>1</xdr:row>
      <xdr:rowOff>88899</xdr:rowOff>
    </xdr:to>
    <xdr:sp>
      <xdr:nvSpPr>
        <xdr:cNvPr id="12" name="Rectángulo 11">
          <a:extLst>
            <a:ext uri="{FF2B5EF4-FFF2-40B4-BE49-F238E27FC236}">
              <a16:creationId xmlns:a16="http://schemas.microsoft.com/office/drawing/2014/main" id="{c59813e5-bd7a-4524-ad61-ed9711f0ca73}"/>
            </a:ext>
          </a:extLst>
        </xdr:cNvPr>
        <xdr:cNvSpPr/>
      </xdr:nvSpPr>
      <xdr:spPr>
        <a:xfrm>
          <a:off x="4200525" y="0"/>
          <a:ext cx="923925" cy="828675"/>
        </a:xfrm>
        <a:prstGeom prst="rect"/>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l"/>
          <a:endParaRPr lang="es-ES" sz="1100" b="1">
            <a:solidFill>
              <a:schemeClr val="bg1"/>
            </a:solidFill>
          </a:endParaRPr>
        </a:p>
      </xdr:txBody>
    </xdr:sp>
    <xdr:clientData/>
  </xdr:twoCellAnchor>
  <xdr:twoCellAnchor>
    <xdr:from>
      <xdr:col>0</xdr:col>
      <xdr:colOff>187325</xdr:colOff>
      <xdr:row>0</xdr:row>
      <xdr:rowOff>66201</xdr:rowOff>
    </xdr:from>
    <xdr:to>
      <xdr:col>0</xdr:col>
      <xdr:colOff>776076</xdr:colOff>
      <xdr:row>1</xdr:row>
      <xdr:rowOff>128933</xdr:rowOff>
    </xdr:to>
    <xdr:grpSp>
      <xdr:nvGrpSpPr>
        <xdr:cNvPr id="13" name="Grupo 12">
          <a:hlinkClick r:id="rId4"/>
          <a:extLst>
            <a:ext uri="{FF2B5EF4-FFF2-40B4-BE49-F238E27FC236}">
              <a16:creationId xmlns:a16="http://schemas.microsoft.com/office/drawing/2014/main" id="{6956c5d0-8b22-449f-8a16-97570481f165}"/>
            </a:ext>
          </a:extLst>
        </xdr:cNvPr>
        <xdr:cNvGrpSpPr>
          <a:grpSpLocks/>
        </xdr:cNvGrpSpPr>
      </xdr:nvGrpSpPr>
      <xdr:grpSpPr>
        <a:xfrm>
          <a:off x="190500" y="66675"/>
          <a:ext cx="571500" cy="809625"/>
          <a:chOff x="187325" y="66201"/>
          <a:chExt cx="588751" cy="805682"/>
        </a:xfrm>
      </xdr:grpSpPr>
      <xdr:pic>
        <xdr:nvPicPr>
          <xdr:cNvPr id="14" name="Gráfico 13" descr="Hogar con relleno sólido">
            <a:hlinkClick r:id="rId34"/>
            <a:extLst>
              <a:ext uri="{FF2B5EF4-FFF2-40B4-BE49-F238E27FC236}">
                <a16:creationId xmlns:a16="http://schemas.microsoft.com/office/drawing/2014/main" id="{4eab2762-fc74-e92c-d8cf-17ecb35b31d7}"/>
              </a:ext>
            </a:extLst>
          </xdr:cNvPr>
          <xdr:cNvPicPr>
            <a:picLocks noChangeAspect="1"/>
          </xdr:cNvPicPr>
        </xdr:nvPicPr>
        <xdr:blipFill>
          <a:blip r:embed="rId5">
            <a:extLst>
              <a:ext uri="{96DAC541-7B7A-43D3-8B79-37D633B846F1}">
                <asvg:svgBlip xmlns:asvg="http://schemas.microsoft.com/office/drawing/2016/SVG/main" r:embed="rId6"/>
              </a:ext>
            </a:extLst>
          </a:blip>
          <a:stretch>
            <a:fillRect/>
          </a:stretch>
        </xdr:blipFill>
        <xdr:spPr>
          <a:xfrm>
            <a:off x="198716" y="66201"/>
            <a:ext cx="569144" cy="536479"/>
          </a:xfrm>
          <a:prstGeom prst="rect"/>
        </xdr:spPr>
      </xdr:pic>
      <xdr:sp>
        <xdr:nvSpPr>
          <xdr:cNvPr id="15" name="CuadroTexto 14">
            <a:hlinkClick r:id="rId35"/>
            <a:extLst>
              <a:ext uri="{FF2B5EF4-FFF2-40B4-BE49-F238E27FC236}">
                <a16:creationId xmlns:a16="http://schemas.microsoft.com/office/drawing/2014/main" id="{76fd1ded-972c-d0a1-4156-9ae8cd5f712b}"/>
              </a:ext>
            </a:extLst>
          </xdr:cNvPr>
          <xdr:cNvSpPr txBox="1"/>
        </xdr:nvSpPr>
        <xdr:spPr>
          <a:xfrm>
            <a:off x="187325" y="560387"/>
            <a:ext cx="58875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Inicio</a:t>
            </a:r>
          </a:p>
        </xdr:txBody>
      </xdr:sp>
    </xdr:grpSp>
    <xdr:clientData/>
  </xdr:twoCellAnchor>
  <xdr:twoCellAnchor>
    <xdr:from>
      <xdr:col>0</xdr:col>
      <xdr:colOff>735809</xdr:colOff>
      <xdr:row>0</xdr:row>
      <xdr:rowOff>87331</xdr:rowOff>
    </xdr:from>
    <xdr:to>
      <xdr:col>2</xdr:col>
      <xdr:colOff>9374</xdr:colOff>
      <xdr:row>1</xdr:row>
      <xdr:rowOff>128933</xdr:rowOff>
    </xdr:to>
    <xdr:grpSp>
      <xdr:nvGrpSpPr>
        <xdr:cNvPr id="16" name="Grupo 15">
          <a:hlinkClick r:id="rId9"/>
          <a:extLst>
            <a:ext uri="{FF2B5EF4-FFF2-40B4-BE49-F238E27FC236}">
              <a16:creationId xmlns:a16="http://schemas.microsoft.com/office/drawing/2014/main" id="{a4836215-96e7-40c1-98f5-e6b23ebc0a24}"/>
            </a:ext>
          </a:extLst>
        </xdr:cNvPr>
        <xdr:cNvGrpSpPr>
          <a:grpSpLocks/>
        </xdr:cNvGrpSpPr>
      </xdr:nvGrpSpPr>
      <xdr:grpSpPr>
        <a:xfrm>
          <a:off x="733425" y="85725"/>
          <a:ext cx="800100" cy="781050"/>
          <a:chOff x="739775" y="87331"/>
          <a:chExt cx="873765" cy="784552"/>
        </a:xfrm>
      </xdr:grpSpPr>
      <xdr:pic>
        <xdr:nvPicPr>
          <xdr:cNvPr id="17" name="Gráfico 16" descr="Lupa con relleno sólido">
            <a:hlinkClick r:id="rId36"/>
            <a:extLst>
              <a:ext uri="{FF2B5EF4-FFF2-40B4-BE49-F238E27FC236}">
                <a16:creationId xmlns:a16="http://schemas.microsoft.com/office/drawing/2014/main" id="{8822a765-2a05-f85d-a2b2-b20cf328f84f}"/>
              </a:ext>
            </a:extLst>
          </xdr:cNvPr>
          <xdr:cNvPicPr>
            <a:picLocks noChangeAspect="1"/>
          </xdr:cNvPicPr>
        </xdr:nvPicPr>
        <xdr:blipFill>
          <a:blip r:embed="rId10">
            <a:extLst>
              <a:ext uri="{96DAC541-7B7A-43D3-8B79-37D633B846F1}">
                <asvg:svgBlip xmlns:asvg="http://schemas.microsoft.com/office/drawing/2016/SVG/main" r:embed="rId11"/>
              </a:ext>
            </a:extLst>
          </a:blip>
          <a:stretch>
            <a:fillRect/>
          </a:stretch>
        </xdr:blipFill>
        <xdr:spPr>
          <a:xfrm>
            <a:off x="926482" y="87331"/>
            <a:ext cx="506700" cy="494219"/>
          </a:xfrm>
          <a:prstGeom prst="rect"/>
        </xdr:spPr>
      </xdr:pic>
      <xdr:sp>
        <xdr:nvSpPr>
          <xdr:cNvPr id="18" name="CuadroTexto 17">
            <a:hlinkClick r:id="rId37"/>
            <a:extLst>
              <a:ext uri="{FF2B5EF4-FFF2-40B4-BE49-F238E27FC236}">
                <a16:creationId xmlns:a16="http://schemas.microsoft.com/office/drawing/2014/main" id="{2b9630ed-934f-a7cb-efea-7c5a71b3efc0}"/>
              </a:ext>
            </a:extLst>
          </xdr:cNvPr>
          <xdr:cNvSpPr txBox="1"/>
        </xdr:nvSpPr>
        <xdr:spPr>
          <a:xfrm>
            <a:off x="739775" y="560387"/>
            <a:ext cx="873765"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ctr"/>
            <a:r>
              <a:rPr lang="es-ES" sz="1400" b="1">
                <a:solidFill>
                  <a:srgbClr val="FFFF00"/>
                </a:solidFill>
              </a:rPr>
              <a:t>Buscador</a:t>
            </a:r>
          </a:p>
        </xdr:txBody>
      </xdr:sp>
    </xdr:grpSp>
    <xdr:clientData/>
  </xdr:twoCellAnchor>
  <xdr:twoCellAnchor>
    <xdr:from>
      <xdr:col>1</xdr:col>
      <xdr:colOff>769207</xdr:colOff>
      <xdr:row>0</xdr:row>
      <xdr:rowOff>60711</xdr:rowOff>
    </xdr:from>
    <xdr:to>
      <xdr:col>2</xdr:col>
      <xdr:colOff>850823</xdr:colOff>
      <xdr:row>1</xdr:row>
      <xdr:rowOff>128933</xdr:rowOff>
    </xdr:to>
    <xdr:grpSp>
      <xdr:nvGrpSpPr>
        <xdr:cNvPr id="28" name="Grupo 27">
          <a:hlinkClick r:id="rId14"/>
          <a:extLst>
            <a:ext uri="{FF2B5EF4-FFF2-40B4-BE49-F238E27FC236}">
              <a16:creationId xmlns:a16="http://schemas.microsoft.com/office/drawing/2014/main" id="{af92f77d-b48e-4f5d-b9d6-c97c825763f5}"/>
            </a:ext>
          </a:extLst>
        </xdr:cNvPr>
        <xdr:cNvGrpSpPr>
          <a:grpSpLocks/>
        </xdr:cNvGrpSpPr>
      </xdr:nvGrpSpPr>
      <xdr:grpSpPr>
        <a:xfrm>
          <a:off x="1524000" y="57150"/>
          <a:ext cx="847725" cy="809625"/>
          <a:chOff x="1638300" y="60711"/>
          <a:chExt cx="881716" cy="811172"/>
        </a:xfrm>
      </xdr:grpSpPr>
      <xdr:pic>
        <xdr:nvPicPr>
          <xdr:cNvPr id="29" name="Gráfico 28" descr="Narración con relleno sólido">
            <a:hlinkClick r:id="rId38"/>
            <a:extLst>
              <a:ext uri="{FF2B5EF4-FFF2-40B4-BE49-F238E27FC236}">
                <a16:creationId xmlns:a16="http://schemas.microsoft.com/office/drawing/2014/main" id="{7528f776-a601-5256-d1f2-d738d0310c40}"/>
              </a:ext>
            </a:extLst>
          </xdr:cNvPr>
          <xdr:cNvPicPr>
            <a:picLocks noChangeAspect="1"/>
          </xdr:cNvPicPr>
        </xdr:nvPicPr>
        <xdr:blipFill>
          <a:blip r:embed="rId15">
            <a:extLst>
              <a:ext uri="{96DAC541-7B7A-43D3-8B79-37D633B846F1}">
                <asvg:svgBlip xmlns:asvg="http://schemas.microsoft.com/office/drawing/2016/SVG/main" r:embed="rId16"/>
              </a:ext>
            </a:extLst>
          </a:blip>
          <a:stretch>
            <a:fillRect/>
          </a:stretch>
        </xdr:blipFill>
        <xdr:spPr>
          <a:xfrm>
            <a:off x="1813252" y="60711"/>
            <a:ext cx="541337" cy="547459"/>
          </a:xfrm>
          <a:prstGeom prst="rect"/>
        </xdr:spPr>
      </xdr:pic>
      <xdr:sp>
        <xdr:nvSpPr>
          <xdr:cNvPr id="30" name="CuadroTexto 29">
            <a:hlinkClick r:id="rId39"/>
            <a:extLst>
              <a:ext uri="{FF2B5EF4-FFF2-40B4-BE49-F238E27FC236}">
                <a16:creationId xmlns:a16="http://schemas.microsoft.com/office/drawing/2014/main" id="{94c962a7-c40f-6a9b-95f0-ff78b4f4842e}"/>
              </a:ext>
            </a:extLst>
          </xdr:cNvPr>
          <xdr:cNvSpPr txBox="1"/>
        </xdr:nvSpPr>
        <xdr:spPr>
          <a:xfrm>
            <a:off x="1638300" y="560387"/>
            <a:ext cx="881716"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Selección</a:t>
            </a:r>
          </a:p>
        </xdr:txBody>
      </xdr:sp>
    </xdr:grpSp>
    <xdr:clientData/>
  </xdr:twoCellAnchor>
  <xdr:twoCellAnchor>
    <xdr:from>
      <xdr:col>2</xdr:col>
      <xdr:colOff>810556</xdr:colOff>
      <xdr:row>0</xdr:row>
      <xdr:rowOff>52180</xdr:rowOff>
    </xdr:from>
    <xdr:to>
      <xdr:col>2</xdr:col>
      <xdr:colOff>1926887</xdr:colOff>
      <xdr:row>1</xdr:row>
      <xdr:rowOff>128933</xdr:rowOff>
    </xdr:to>
    <xdr:grpSp>
      <xdr:nvGrpSpPr>
        <xdr:cNvPr id="31" name="Grupo 30">
          <a:hlinkClick r:id="rId19"/>
          <a:extLst>
            <a:ext uri="{FF2B5EF4-FFF2-40B4-BE49-F238E27FC236}">
              <a16:creationId xmlns:a16="http://schemas.microsoft.com/office/drawing/2014/main" id="{be6df7e3-3688-4048-abf6-7cb764ed6125}"/>
            </a:ext>
          </a:extLst>
        </xdr:cNvPr>
        <xdr:cNvGrpSpPr>
          <a:grpSpLocks/>
        </xdr:cNvGrpSpPr>
      </xdr:nvGrpSpPr>
      <xdr:grpSpPr>
        <a:xfrm>
          <a:off x="2333625" y="47625"/>
          <a:ext cx="1114425" cy="819150"/>
          <a:chOff x="2409825" y="52180"/>
          <a:chExt cx="1116331" cy="819703"/>
        </a:xfrm>
      </xdr:grpSpPr>
      <xdr:pic>
        <xdr:nvPicPr>
          <xdr:cNvPr id="32" name="Gráfico 31" descr="Gráfico circular con relleno sólido">
            <a:hlinkClick r:id="rId40"/>
            <a:extLst>
              <a:ext uri="{FF2B5EF4-FFF2-40B4-BE49-F238E27FC236}">
                <a16:creationId xmlns:a16="http://schemas.microsoft.com/office/drawing/2014/main" id="{c56e8dda-c54d-9d84-28b4-0ce62dd3ff17}"/>
              </a:ext>
            </a:extLst>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2724309" y="52180"/>
            <a:ext cx="552291" cy="564521"/>
          </a:xfrm>
          <a:prstGeom prst="rect"/>
        </xdr:spPr>
      </xdr:pic>
      <xdr:sp>
        <xdr:nvSpPr>
          <xdr:cNvPr id="33" name="CuadroTexto 32">
            <a:hlinkClick r:id="rId41"/>
            <a:extLst>
              <a:ext uri="{FF2B5EF4-FFF2-40B4-BE49-F238E27FC236}">
                <a16:creationId xmlns:a16="http://schemas.microsoft.com/office/drawing/2014/main" id="{7c6633a4-41dc-2c59-1537-d76a12006129}"/>
              </a:ext>
            </a:extLst>
          </xdr:cNvPr>
          <xdr:cNvSpPr txBox="1"/>
        </xdr:nvSpPr>
        <xdr:spPr>
          <a:xfrm>
            <a:off x="2409825" y="560387"/>
            <a:ext cx="1116331"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Comparador</a:t>
            </a:r>
          </a:p>
        </xdr:txBody>
      </xdr:sp>
    </xdr:grpSp>
    <xdr:clientData/>
  </xdr:twoCellAnchor>
  <xdr:twoCellAnchor>
    <xdr:from>
      <xdr:col>2</xdr:col>
      <xdr:colOff>1886620</xdr:colOff>
      <xdr:row>0</xdr:row>
      <xdr:rowOff>68967</xdr:rowOff>
    </xdr:from>
    <xdr:to>
      <xdr:col>2</xdr:col>
      <xdr:colOff>2691392</xdr:colOff>
      <xdr:row>1</xdr:row>
      <xdr:rowOff>128933</xdr:rowOff>
    </xdr:to>
    <xdr:grpSp>
      <xdr:nvGrpSpPr>
        <xdr:cNvPr id="34" name="Grupo 33">
          <a:hlinkClick r:id="rId24"/>
          <a:extLst>
            <a:ext uri="{FF2B5EF4-FFF2-40B4-BE49-F238E27FC236}">
              <a16:creationId xmlns:a16="http://schemas.microsoft.com/office/drawing/2014/main" id="{e8a3061c-97ae-46e8-a5d2-73276ae7e480}"/>
            </a:ext>
          </a:extLst>
        </xdr:cNvPr>
        <xdr:cNvGrpSpPr>
          <a:grpSpLocks/>
        </xdr:cNvGrpSpPr>
      </xdr:nvGrpSpPr>
      <xdr:grpSpPr>
        <a:xfrm>
          <a:off x="3409950" y="66675"/>
          <a:ext cx="800100" cy="800100"/>
          <a:chOff x="3448050" y="68967"/>
          <a:chExt cx="804772" cy="802916"/>
        </a:xfrm>
      </xdr:grpSpPr>
      <xdr:pic>
        <xdr:nvPicPr>
          <xdr:cNvPr id="35" name="Gráfico 34" descr="Insignia de portapapeles con relleno sólido">
            <a:hlinkClick r:id="rId42"/>
            <a:extLst>
              <a:ext uri="{FF2B5EF4-FFF2-40B4-BE49-F238E27FC236}">
                <a16:creationId xmlns:a16="http://schemas.microsoft.com/office/drawing/2014/main" id="{a7e28c94-6ff1-7634-4740-7c17b8c7364a}"/>
              </a:ext>
            </a:extLst>
          </xdr:cNvPr>
          <xdr:cNvPicPr>
            <a:picLocks noChangeAspect="1"/>
          </xdr:cNvPicPr>
        </xdr:nvPicPr>
        <xdr:blipFill>
          <a:blip r:embed="rId25">
            <a:extLst>
              <a:ext uri="{96DAC541-7B7A-43D3-8B79-37D633B846F1}">
                <asvg:svgBlip xmlns:asvg="http://schemas.microsoft.com/office/drawing/2016/SVG/main" r:embed="rId26"/>
              </a:ext>
            </a:extLst>
          </a:blip>
          <a:stretch>
            <a:fillRect/>
          </a:stretch>
        </xdr:blipFill>
        <xdr:spPr>
          <a:xfrm>
            <a:off x="3544173" y="68967"/>
            <a:ext cx="622051" cy="530946"/>
          </a:xfrm>
          <a:prstGeom prst="rect"/>
        </xdr:spPr>
      </xdr:pic>
      <xdr:sp>
        <xdr:nvSpPr>
          <xdr:cNvPr id="36" name="CuadroTexto 35">
            <a:hlinkClick r:id="rId43"/>
            <a:extLst>
              <a:ext uri="{FF2B5EF4-FFF2-40B4-BE49-F238E27FC236}">
                <a16:creationId xmlns:a16="http://schemas.microsoft.com/office/drawing/2014/main" id="{1bec3791-666b-c7e7-2e77-0802c18538a8}"/>
              </a:ext>
            </a:extLst>
          </xdr:cNvPr>
          <xdr:cNvSpPr txBox="1"/>
        </xdr:nvSpPr>
        <xdr:spPr>
          <a:xfrm>
            <a:off x="3448050" y="560387"/>
            <a:ext cx="804772"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FFFF00"/>
                </a:solidFill>
              </a:rPr>
              <a:t>Créditos</a:t>
            </a:r>
          </a:p>
        </xdr:txBody>
      </xdr:sp>
    </xdr:grpSp>
    <xdr:clientData/>
  </xdr:twoCellAnchor>
  <xdr:twoCellAnchor>
    <xdr:from>
      <xdr:col>2</xdr:col>
      <xdr:colOff>2651125</xdr:colOff>
      <xdr:row>0</xdr:row>
      <xdr:rowOff>85978</xdr:rowOff>
    </xdr:from>
    <xdr:to>
      <xdr:col>2</xdr:col>
      <xdr:colOff>3622738</xdr:colOff>
      <xdr:row>1</xdr:row>
      <xdr:rowOff>128933</xdr:rowOff>
    </xdr:to>
    <xdr:grpSp>
      <xdr:nvGrpSpPr>
        <xdr:cNvPr id="37" name="Grupo 36">
          <a:hlinkClick r:id="rId29"/>
          <a:extLst>
            <a:ext uri="{FF2B5EF4-FFF2-40B4-BE49-F238E27FC236}">
              <a16:creationId xmlns:a16="http://schemas.microsoft.com/office/drawing/2014/main" id="{4c099999-c54b-41b3-b019-274c3b5bcd76}"/>
            </a:ext>
          </a:extLst>
        </xdr:cNvPr>
        <xdr:cNvGrpSpPr>
          <a:grpSpLocks/>
        </xdr:cNvGrpSpPr>
      </xdr:nvGrpSpPr>
      <xdr:grpSpPr>
        <a:xfrm>
          <a:off x="4171950" y="85725"/>
          <a:ext cx="971550" cy="790575"/>
          <a:chOff x="4251325" y="85978"/>
          <a:chExt cx="971613" cy="785905"/>
        </a:xfrm>
      </xdr:grpSpPr>
      <xdr:pic>
        <xdr:nvPicPr>
          <xdr:cNvPr id="38" name="Gráfico 37" descr="Advertencia con relleno sólido">
            <a:hlinkClick r:id="rId44"/>
            <a:extLst>
              <a:ext uri="{FF2B5EF4-FFF2-40B4-BE49-F238E27FC236}">
                <a16:creationId xmlns:a16="http://schemas.microsoft.com/office/drawing/2014/main" id="{359197d8-07e6-70c6-77af-f1bb825859b0}"/>
              </a:ext>
            </a:extLst>
          </xdr:cNvPr>
          <xdr:cNvPicPr>
            <a:picLocks noChangeAspect="1"/>
          </xdr:cNvPicPr>
        </xdr:nvPicPr>
        <xdr:blipFill>
          <a:blip r:embed="rId30">
            <a:extLst>
              <a:ext uri="{96DAC541-7B7A-43D3-8B79-37D633B846F1}">
                <asvg:svgBlip xmlns:asvg="http://schemas.microsoft.com/office/drawing/2016/SVG/main" r:embed="rId31"/>
              </a:ext>
            </a:extLst>
          </a:blip>
          <a:stretch>
            <a:fillRect/>
          </a:stretch>
        </xdr:blipFill>
        <xdr:spPr>
          <a:xfrm>
            <a:off x="4457675" y="85978"/>
            <a:ext cx="555737" cy="496924"/>
          </a:xfrm>
          <a:prstGeom prst="rect"/>
        </xdr:spPr>
      </xdr:pic>
      <xdr:sp>
        <xdr:nvSpPr>
          <xdr:cNvPr id="39" name="CuadroTexto 38">
            <a:hlinkClick r:id="rId45"/>
            <a:extLst>
              <a:ext uri="{FF2B5EF4-FFF2-40B4-BE49-F238E27FC236}">
                <a16:creationId xmlns:a16="http://schemas.microsoft.com/office/drawing/2014/main" id="{0027c0dd-37cc-37f2-e39c-94c6a127dfb6}"/>
              </a:ext>
            </a:extLst>
          </xdr:cNvPr>
          <xdr:cNvSpPr txBox="1"/>
        </xdr:nvSpPr>
        <xdr:spPr>
          <a:xfrm>
            <a:off x="4251325" y="560387"/>
            <a:ext cx="971613" cy="311496"/>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400" b="1">
                <a:solidFill>
                  <a:srgbClr val="000000"/>
                </a:solidFill>
              </a:rPr>
              <a:t>¡Atención!</a:t>
            </a:r>
          </a:p>
        </xdr:txBody>
      </xdr:sp>
    </xdr:grp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139700</xdr:colOff>
      <xdr:row>3</xdr:row>
      <xdr:rowOff>152400</xdr:rowOff>
    </xdr:from>
    <xdr:to>
      <xdr:col>1</xdr:col>
      <xdr:colOff>692150</xdr:colOff>
      <xdr:row>4</xdr:row>
      <xdr:rowOff>336550</xdr:rowOff>
    </xdr:to>
    <xdr:pic>
      <xdr:nvPicPr>
        <xdr:cNvPr id="3" name="Gráfico 2" descr="Flecha: vuelta en U horizontal con relleno sólido">
          <a:hlinkClick r:id="rId3"/>
          <a:extLst>
            <a:ext uri="{FF2B5EF4-FFF2-40B4-BE49-F238E27FC236}">
              <a16:creationId xmlns:a16="http://schemas.microsoft.com/office/drawing/2014/main" id="{e9aa2d88-b5a6-c9af-cf53-f7010afd1942}"/>
            </a:ext>
          </a:extLst>
        </xdr:cNvPr>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904875" y="695325"/>
          <a:ext cx="552450" cy="542925"/>
        </a:xfrm>
        <a:prstGeom prst="rect"/>
      </xdr:spPr>
    </xdr:pic>
    <xdr:clientData/>
  </xdr:twoCellAnchor>
  <xdr:oneCellAnchor>
    <xdr:from>
      <xdr:col>1</xdr:col>
      <xdr:colOff>123825</xdr:colOff>
      <xdr:row>4</xdr:row>
      <xdr:rowOff>333375</xdr:rowOff>
    </xdr:from>
    <xdr:ext cx="561975" cy="266700"/>
    <xdr:sp>
      <xdr:nvSpPr>
        <xdr:cNvPr id="4" name="CuadroTexto 3">
          <a:hlinkClick r:id="rId4"/>
          <a:extLst>
            <a:ext uri="{FF2B5EF4-FFF2-40B4-BE49-F238E27FC236}">
              <a16:creationId xmlns:a16="http://schemas.microsoft.com/office/drawing/2014/main" id="{e1e83862-8b0b-db9b-2d00-3104ff13b14c}"/>
            </a:ext>
          </a:extLst>
        </xdr:cNvPr>
        <xdr:cNvSpPr txBox="1"/>
      </xdr:nvSpPr>
      <xdr:spPr>
        <a:xfrm>
          <a:off x="885825" y="1238250"/>
          <a:ext cx="561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100" b="1">
              <a:solidFill>
                <a:srgbClr val="2B6EAB"/>
              </a:solidFill>
            </a:rPr>
            <a:t>Volver</a:t>
          </a:r>
        </a:p>
      </xdr:txBody>
    </xdr:sp>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19050</xdr:colOff>
      <xdr:row>4</xdr:row>
      <xdr:rowOff>25400</xdr:rowOff>
    </xdr:from>
    <xdr:to>
      <xdr:col>1</xdr:col>
      <xdr:colOff>571500</xdr:colOff>
      <xdr:row>6</xdr:row>
      <xdr:rowOff>209550</xdr:rowOff>
    </xdr:to>
    <xdr:pic>
      <xdr:nvPicPr>
        <xdr:cNvPr id="2" name="Gráfico 1" descr="Flecha: vuelta en U horizontal con relleno sólido">
          <a:hlinkClick r:id="rId3"/>
          <a:extLst>
            <a:ext uri="{FF2B5EF4-FFF2-40B4-BE49-F238E27FC236}">
              <a16:creationId xmlns:a16="http://schemas.microsoft.com/office/drawing/2014/main" id="{21c39631-c913-49f0-9685-dd6d4269f674}"/>
            </a:ext>
          </a:extLst>
        </xdr:cNvPr>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781050" y="752475"/>
          <a:ext cx="552450" cy="542925"/>
        </a:xfrm>
        <a:prstGeom prst="rect"/>
      </xdr:spPr>
    </xdr:pic>
    <xdr:clientData/>
  </xdr:twoCellAnchor>
  <xdr:oneCellAnchor>
    <xdr:from>
      <xdr:col>1</xdr:col>
      <xdr:colOff>0</xdr:colOff>
      <xdr:row>6</xdr:row>
      <xdr:rowOff>200025</xdr:rowOff>
    </xdr:from>
    <xdr:ext cx="561975" cy="266700"/>
    <xdr:sp>
      <xdr:nvSpPr>
        <xdr:cNvPr id="3" name="CuadroTexto 2">
          <a:hlinkClick r:id="rId4"/>
          <a:extLst>
            <a:ext uri="{FF2B5EF4-FFF2-40B4-BE49-F238E27FC236}">
              <a16:creationId xmlns:a16="http://schemas.microsoft.com/office/drawing/2014/main" id="{a046e0f7-b385-4dcf-a5fd-e86b962ab86b}"/>
            </a:ext>
          </a:extLst>
        </xdr:cNvPr>
        <xdr:cNvSpPr txBox="1"/>
      </xdr:nvSpPr>
      <xdr:spPr>
        <a:xfrm>
          <a:off x="762000" y="1285875"/>
          <a:ext cx="561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100" b="1">
              <a:solidFill>
                <a:srgbClr val="2B6EAB"/>
              </a:solidFill>
            </a:rPr>
            <a:t>Volver</a:t>
          </a:r>
        </a:p>
      </xdr:txBody>
    </xdr:sp>
    <xdr:clientData/>
  </xdr:oneCellAnchor>
  <xdr:twoCellAnchor editAs="oneCell">
    <xdr:from>
      <xdr:col>2</xdr:col>
      <xdr:colOff>3543300</xdr:colOff>
      <xdr:row>8</xdr:row>
      <xdr:rowOff>38101</xdr:rowOff>
    </xdr:from>
    <xdr:to>
      <xdr:col>2</xdr:col>
      <xdr:colOff>4048195</xdr:colOff>
      <xdr:row>10</xdr:row>
      <xdr:rowOff>1</xdr:rowOff>
    </xdr:to>
    <xdr:pic>
      <xdr:nvPicPr>
        <xdr:cNvPr id="4" name="Imagen 3">
          <a:extLst>
            <a:ext uri="{FF2B5EF4-FFF2-40B4-BE49-F238E27FC236}">
              <a16:creationId xmlns:a16="http://schemas.microsoft.com/office/drawing/2014/main" id="{45013d8c-a7d7-4109-14b4-53691c592a9b}"/>
            </a:ext>
          </a:extLst>
        </xdr:cNvPr>
        <xdr:cNvPicPr>
          <a:picLocks noChangeAspect="1"/>
        </xdr:cNvPicPr>
      </xdr:nvPicPr>
      <xdr:blipFill>
        <a:blip r:embed="rId5"/>
        <a:srcRect l="0" t="19227" r="0" b="14112"/>
        <a:stretch>
          <a:fillRect/>
        </a:stretch>
      </xdr:blipFill>
      <xdr:spPr>
        <a:xfrm>
          <a:off x="5067300" y="1666875"/>
          <a:ext cx="504825" cy="323850"/>
        </a:xfrm>
        <a:prstGeom prst="rect"/>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31750</xdr:colOff>
      <xdr:row>6</xdr:row>
      <xdr:rowOff>0</xdr:rowOff>
    </xdr:from>
    <xdr:to>
      <xdr:col>1</xdr:col>
      <xdr:colOff>584200</xdr:colOff>
      <xdr:row>7</xdr:row>
      <xdr:rowOff>368300</xdr:rowOff>
    </xdr:to>
    <xdr:pic>
      <xdr:nvPicPr>
        <xdr:cNvPr id="2" name="Gráfico 1" descr="Flecha: vuelta en U horizontal con relleno sólido">
          <a:hlinkClick r:id="rId3"/>
          <a:extLst>
            <a:ext uri="{FF2B5EF4-FFF2-40B4-BE49-F238E27FC236}">
              <a16:creationId xmlns:a16="http://schemas.microsoft.com/office/drawing/2014/main" id="{b8ee7069-5087-40ea-b3dd-aecc10745578}"/>
            </a:ext>
          </a:extLst>
        </xdr:cNvPr>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790575" y="1085850"/>
          <a:ext cx="552450" cy="552450"/>
        </a:xfrm>
        <a:prstGeom prst="rect"/>
      </xdr:spPr>
    </xdr:pic>
    <xdr:clientData/>
  </xdr:twoCellAnchor>
  <xdr:oneCellAnchor>
    <xdr:from>
      <xdr:col>1</xdr:col>
      <xdr:colOff>19050</xdr:colOff>
      <xdr:row>7</xdr:row>
      <xdr:rowOff>361950</xdr:rowOff>
    </xdr:from>
    <xdr:ext cx="561975" cy="266700"/>
    <xdr:sp>
      <xdr:nvSpPr>
        <xdr:cNvPr id="3" name="CuadroTexto 2">
          <a:hlinkClick r:id="rId4"/>
          <a:extLst>
            <a:ext uri="{FF2B5EF4-FFF2-40B4-BE49-F238E27FC236}">
              <a16:creationId xmlns:a16="http://schemas.microsoft.com/office/drawing/2014/main" id="{bb6d8557-b0ed-4248-be88-a838774d39f1}"/>
            </a:ext>
          </a:extLst>
        </xdr:cNvPr>
        <xdr:cNvSpPr txBox="1"/>
      </xdr:nvSpPr>
      <xdr:spPr>
        <a:xfrm>
          <a:off x="781050" y="1628775"/>
          <a:ext cx="561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r>
            <a:rPr lang="es-ES" sz="1100" b="1">
              <a:solidFill>
                <a:srgbClr val="2B6EAB"/>
              </a:solidFill>
            </a:rPr>
            <a:t>Volver</a:t>
          </a:r>
        </a:p>
      </xdr:txBody>
    </xdr:sp>
    <xdr:clientData/>
  </xdr:one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egmentaciónDeDatos_Licencia" sourceName="Licencia">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egmentaciónDeDatos_Fase_del_procedimiento" sourceName="Fase del procedimiento">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egmentaciónDeDatos_Tipo_de_tecnología" sourceName="Tipo de tecnología">
  <extLst>
    <x:ext xmlns:x15="http://schemas.microsoft.com/office/spreadsheetml/2010/11/main" uri="{2F2917AC-EB37-4324-AD4E-5DD8C200BD13}">
      <x15:tableSlicerCache tableId="1"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Licencia" cache="SegmentaciónDeDatos_Licencia" caption="Licencia" rowHeight="241300"/>
  <slicer name="Fase del procedimiento" cache="SegmentaciónDeDatos_Fase_del_procedimiento" caption="Fase del procedimiento" rowHeight="241300"/>
  <slicer name="Tipo de tecnología" cache="SegmentaciónDeDatos_Tipo_de_tecnología" caption="Tipo de tecnología" rowHeight="241300"/>
</slicers>
</file>

<file path=xl/tables/table1.xml><?xml version="1.0" encoding="utf-8"?>
<table xmlns="http://schemas.openxmlformats.org/spreadsheetml/2006/main" id="1" name="Tabla1" displayName="Tabla1" ref="A11:F79" totalsRowShown="0" dataDxfId="14">
  <autoFilter ref="A11:F79"/>
  <sortState ref="A13:F70">
    <sortCondition sortBy="value" ref="A13:A70"/>
  </sortState>
  <tableColumns count="6">
    <tableColumn id="1" name="Herramienta de IA" dataDxfId="13"/>
    <tableColumn id="2" name="Licencia" dataDxfId="12"/>
    <tableColumn id="3" name="Fase del procedimiento" dataDxfId="11"/>
    <tableColumn id="4" name="Tipo de tecnología" dataDxfId="10"/>
    <tableColumn id="5" name="Fortalezas" dataDxfId="9"/>
    <tableColumn id="6" name="Debilidades" dataDxfId="8"/>
  </tableColumns>
  <tableStyleInfo name="TableStyleMedium9" showFirstColumn="0" showLastColumn="0" showRowStripes="1" showColumnStripes="0"/>
</table>
</file>

<file path=xl/tables/table2.xml><?xml version="1.0" encoding="utf-8"?>
<table xmlns="http://schemas.openxmlformats.org/spreadsheetml/2006/main" id="2" name="Tabla2" displayName="Tabla2" ref="A4:F7" totalsRowShown="0" dataDxfId="7">
  <autoFilter ref="A4:F7"/>
  <tableColumns count="6">
    <tableColumn id="1" name="Herramienta de IA" dataDxfId="6"/>
    <tableColumn id="2" name="Fase del procedimiento" dataDxfId="5">
      <calculatedColumnFormula array="1">IF($A5="","",_xlfn.TEXTJOIN(", ",TRUE,_xlfn.UNIQUE(_xlfn._xlws.FILTER('Inventario de herramientas'!$C$12:$C$1018,'Inventario de herramientas'!$A$12:$A$1018=$A5,""))))</calculatedColumnFormula>
    </tableColumn>
    <tableColumn id="3" name="Tipo de tecnología" dataDxfId="4">
      <calculatedColumnFormula>IF(A5="","",IFERROR(VLOOKUP(A5,'Inventario de herramientas'!$A$12:$D$10018,4,FALSE),""))</calculatedColumnFormula>
    </tableColumn>
    <tableColumn id="4" name="Licencia" dataDxfId="3">
      <calculatedColumnFormula>IF(A5="","",IFERROR(VLOOKUP(A5,'Inventario de herramientas'!$A$12:$B$10018,2,FALSE),""))</calculatedColumnFormula>
    </tableColumn>
    <tableColumn id="5" name="Fortalezas" dataDxfId="2">
      <calculatedColumnFormula array="1">IF(OR(A5="",A5=0),"Sin datos",_xlfn.LET(_xlpm.busqueda,_xlfn._xlws.FILTER('Inventario de herramientas'!$E$12:$E$1018,'Inventario de herramientas'!$A$12:$A$1018=A5,""),_xlpm.limpios,TRIM(CLEAN(_xlpm.busqueda)),_xlpm.unicos_lista,_xlfn.UNIQUE(_xlpm.limpios),_xlpm.resultado,_xlfn.TEXTJOIN(CHAR(10),TRUE,_xlpm.unicos_lista),IF(_xlpm.resultado="","Sin datos",_xlpm.resultado)))</calculatedColumnFormula>
    </tableColumn>
    <tableColumn id="6" name="Debilidades" dataDxfId="1">
      <calculatedColumnFormula array="1">IF(OR(A5="",A5=0),"Sin datos",_xlfn.LET(_xlpm.busqueda,_xlfn._xlws.FILTER('Inventario de herramientas'!$F$12:$F$1018,'Inventario de herramientas'!$A$12:$A$1018=A5,""),_xlpm.limpios,TRIM(CLEAN(_xlpm.busqueda)),_xlpm.unicos_lista,_xlfn.UNIQUE(_xlpm.limpios),_xlpm.resultado,_xlfn.TEXTJOIN(CHAR(10),TRUE,_xlpm.unicos_lista),IF(_xlpm.resultado="","Sin datos",_xlpm.resultado)))</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1.bin" /></Relationships>
</file>

<file path=xl/worksheets/_rels/sheet3.xml.rels><?xml version="1.0" encoding="UTF-8" standalone="yes"?><Relationships xmlns="http://schemas.openxmlformats.org/package/2006/relationships"><Relationship Id="rId1" Type="http://schemas.openxmlformats.org/officeDocument/2006/relationships/table" Target="../tables/table1.xml" /><Relationship Id="rId2" Type="http://schemas.openxmlformats.org/officeDocument/2006/relationships/drawing" Target="../drawings/drawing3.xml" /><Relationship Id="rId3" Type="http://schemas.openxmlformats.org/officeDocument/2006/relationships/printerSettings" Target="../printerSettings/printerSettings2.bin" /><Relationship Id="rId4" Type="http://schemas.microsoft.com/office/2007/relationships/slicer" Target="../slicers/slicer1.xml" /></Relationships>
</file>

<file path=xl/worksheets/_rels/sheet4.xml.rels><?xml version="1.0" encoding="UTF-8" standalone="yes"?><Relationships xmlns="http://schemas.openxmlformats.org/package/2006/relationships"><Relationship Id="rId1" Type="http://schemas.openxmlformats.org/officeDocument/2006/relationships/table" Target="../tables/table2.xml" /><Relationship Id="rId2"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1" Type="http://schemas.openxmlformats.org/officeDocument/2006/relationships/hyperlink" Target="https://checkpoint.url-protection.com/v1/r02/url?o=https%3A//www.hacienda.gob.es/es-ES/El%2520Ministerio/Paginas/Archivo/PGD-e/PoliticaGestionDocumental.aspx&amp;g=ZDg4NGMwYTIzZTUzMDBiYg==&amp;h=YTkyNmMwMzNkYzM4MmQ3N2FiOGNjZGYyOTQ1MWNjMjk2ZDIzZTBiNDhlMmYzYmQ4MzVkOGI4YzUzOGRhOTY3Ng==&amp;p=YzJlOmhhY2llbmRhOmM6b2ZmaWNlMzY1X2VtYWlsc19hdHRhY2htZW50OjBmNmQ4YmJmMzJiMzkzNjc0ZTM0OWEwNTI5YTU4Y2JlOjc6cDpG" TargetMode="External" /><Relationship Id="rId2" Type="http://schemas.openxmlformats.org/officeDocument/2006/relationships/drawing" Target="../drawings/drawing6.xml" /><Relationship Id="rId3" Type="http://schemas.openxmlformats.org/officeDocument/2006/relationships/printerSettings" Target="../printerSettings/printerSettings3.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4" tint="-0.249970003962517"/>
  </sheetPr>
  <dimension ref="A1"/>
  <sheetViews>
    <sheetView showGridLines="0" showRowColHeaders="0" tabSelected="1" workbookViewId="0" topLeftCell="A1"/>
  </sheetViews>
  <sheetFormatPr defaultColWidth="0" defaultRowHeight="14.5" zeroHeight="1"/>
  <cols>
    <col min="1" max="23" width="9.14285714285714" customWidth="1"/>
    <col min="24" max="16384" width="9.14285714285714" hidden="1"/>
  </cols>
  <sheetData>
    <row r="1" ht="14.5"/>
    <row r="2" ht="14.5"/>
    <row r="3" ht="14.5"/>
    <row r="4" ht="14.5"/>
    <row r="5" ht="14.5"/>
    <row r="6" ht="14.5"/>
    <row r="7" ht="14.5"/>
    <row r="8" ht="14.5"/>
    <row r="9" ht="14.5"/>
    <row r="10" ht="14.5"/>
    <row r="11" ht="14.5"/>
    <row r="12" ht="14.5"/>
    <row r="13" ht="14.5"/>
    <row r="14" ht="14.5"/>
    <row r="15" ht="14.5"/>
    <row r="16" ht="14.5"/>
    <row r="17" ht="14.5"/>
    <row r="18" ht="14.5"/>
    <row r="19" ht="14.5"/>
    <row r="20" ht="14.5"/>
    <row r="21" ht="14.5"/>
    <row r="22" ht="14.5"/>
    <row r="23" ht="14.5"/>
    <row r="24" ht="14.5"/>
    <row r="25" ht="14.5"/>
    <row r="26" ht="14.5"/>
    <row r="27" ht="14.5"/>
    <row r="28" ht="14.5"/>
    <row r="29" ht="14.5"/>
    <row r="30" ht="14.5"/>
    <row r="31" ht="14.5"/>
    <row r="32" ht="14.5"/>
    <row r="33" ht="14.5"/>
    <row r="34" ht="14.5"/>
    <row r="35" ht="14.5"/>
    <row r="36" ht="14.5"/>
    <row r="37" ht="14.5"/>
    <row r="38" ht="14.5"/>
    <row r="39" ht="14.5"/>
    <row r="40" ht="14.5"/>
    <row r="41" ht="14.5"/>
    <row r="42" ht="14.5"/>
    <row r="43" ht="14.5"/>
    <row r="44" ht="14.5"/>
    <row r="45" ht="14.5"/>
    <row r="46" ht="14.5"/>
    <row r="47" ht="14.5"/>
    <row r="48" ht="14.5"/>
    <row r="49" ht="14.5"/>
    <row r="50" ht="14.5"/>
    <row r="51" ht="14.5"/>
    <row r="52" ht="14.5"/>
    <row r="53" ht="14.5"/>
    <row r="54" ht="14.5"/>
    <row r="55" ht="14.5"/>
    <row r="56" ht="14.5"/>
    <row r="57" ht="14.5"/>
    <row r="58" ht="14.5"/>
    <row r="59" ht="14.5"/>
    <row r="60" ht="14.5"/>
    <row r="61" ht="14.5"/>
    <row r="62" ht="14.5"/>
    <row r="63" ht="14.5"/>
    <row r="64" ht="14.5"/>
    <row r="65" ht="14.5"/>
    <row r="66" ht="14.5"/>
    <row r="67" ht="14.5"/>
    <row r="68" ht="14.5"/>
    <row r="69" ht="14.5"/>
    <row r="70" ht="14.5"/>
    <row r="71" ht="14.5"/>
    <row r="72" ht="14.5"/>
    <row r="73" ht="14.5"/>
    <row r="74" ht="14.5"/>
    <row r="75" ht="14.5"/>
  </sheetData>
  <hyperlinks>
    <hyperlink ref="A1" location="Inicio!A1" display="Inicio!A1"/>
    <hyperlink ref="A1" location="Inicio!A1" display="Inicio!A1"/>
    <hyperlink ref="A1" location="Inicio!A1" display="Inicio!A1"/>
    <hyperlink ref="A1" location="Buscador!A1" display="Buscador!A1"/>
    <hyperlink ref="A1" location="Buscador!A1" display="Buscador!A1"/>
    <hyperlink ref="A1" location="Buscador!A1" display="Buscador!A1"/>
    <hyperlink ref="A1" location="'Inventario de herramientas'!A1" display="'Inventario de herramientas'!A1"/>
    <hyperlink ref="A1" location="'Inventario de herramientas'!A1" display="'Inventario de herramientas'!A1"/>
    <hyperlink ref="A1" location="'Inventario de herramientas'!A1" display="'Inventario de herramientas'!A1"/>
    <hyperlink ref="A1" location="'Comparador de herramientas'!A1" display="'Comparador de herramientas'!A1"/>
    <hyperlink ref="A1" location="'Comparador de herramientas'!A1" display="'Comparador de herramientas'!A1"/>
    <hyperlink ref="A1" location="'Comparador de herramientas'!A1" display="'Comparador de herramientas'!A1"/>
    <hyperlink ref="A1" location="Créditos!A1" display="Créditos!A1"/>
    <hyperlink ref="A1" location="Créditos!A1" display="Créditos!A1"/>
    <hyperlink ref="A1" location="Créditos!A1" display="Créditos!A1"/>
    <hyperlink ref="A1" location="'¡Atención!'!A1" display="'¡Atención!'!A1"/>
    <hyperlink ref="A1" location="'¡Atención!'!A1" display="'¡Atención!'!A1"/>
    <hyperlink ref="A1" location="'¡Atención!'!A1" display="'¡Atención!'!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FE5716-E61D-489F-9BBB-0F46D0EC7716}">
  <sheetPr codeName="Hoja2">
    <tabColor theme="4" tint="-0.249970003962517"/>
  </sheetPr>
  <dimension ref="B2:H6"/>
  <sheetViews>
    <sheetView showGridLines="0" workbookViewId="0" topLeftCell="A1"/>
  </sheetViews>
  <sheetFormatPr defaultColWidth="10.8142857142857" defaultRowHeight="60" customHeight="1"/>
  <cols>
    <col min="1" max="1" width="10.8571428571429" style="4"/>
    <col min="2" max="2" width="43.5714285714286" style="4" customWidth="1"/>
    <col min="3" max="3" width="21.4285714285714" style="1" customWidth="1"/>
    <col min="4" max="4" width="28.1428571428571" style="1" customWidth="1"/>
    <col min="5" max="5" width="29" style="1" customWidth="1"/>
    <col min="6" max="6" width="21.5714285714286" style="1" customWidth="1"/>
    <col min="7" max="7" width="58.2857142857143" style="1" customWidth="1"/>
    <col min="8" max="8" width="48.1428571428571" style="1" customWidth="1"/>
    <col min="9" max="16384" width="10.8571428571429" style="4"/>
  </cols>
  <sheetData>
    <row r="1" ht="66" customHeight="1"/>
    <row r="2" spans="2:2" ht="42.5" thickBot="1">
      <c r="B2" s="8" t="s">
        <v>287</v>
      </c>
    </row>
    <row r="3" spans="2:2" ht="46" customHeight="1" thickBot="1">
      <c r="B3" s="7"/>
    </row>
    <row r="4" ht="14.5"/>
    <row r="5" spans="3:8" ht="15.5">
      <c r="C5" s="3" t="s">
        <v>0</v>
      </c>
      <c r="D5" s="3" t="s">
        <v>1</v>
      </c>
      <c r="E5" s="3" t="s">
        <v>2</v>
      </c>
      <c r="F5" s="3" t="s">
        <v>3</v>
      </c>
      <c r="G5" s="3" t="s">
        <v>4</v>
      </c>
      <c r="H5" s="3" t="s">
        <v>5</v>
      </c>
    </row>
    <row r="6" spans="3:3" ht="60" customHeight="1">
      <c r="C6" s="1" t="str" cm="1">
        <f t="array" ref="C6">IF(B3="","",_xlfn.LET(_xlpm.datos,'Inventario de herramientas'!$A$12:$F$10013,_xlpm.herramientas,'Inventario de herramientas'!$A$12:$A$10013,_xlpm.licencias,'Inventario de herramientas'!$B$12:$B$10013,_xlpm.fases,'Inventario de herramientas'!$C$12:$C$10013,_xlpm.resultado,_xlfn._xlws.FILTER(_xlpm.datos,(ISNUMBER(SEARCH($B$3,_xlpm.herramientas)))+(ISNUMBER(SEARCH($B$3,_xlpm.licencias)))+(ISNUMBER(SEARCH($B$3,_xlpm.fases))),"No hay resultados"),IF(_xlpm.resultado=0,"",_xlpm.resultado)))</f>
        <v/>
      </c>
    </row>
  </sheetData>
  <conditionalFormatting sqref="C6:H1000">
    <cfRule type="expression" priority="1" dxfId="0">
      <formula>$C6&lt;&gt;""</formula>
    </cfRule>
  </conditionalFormatting>
  <hyperlinks>
    <hyperlink ref="A1" location="'Ayuda buscador'!A1" display="'Ayuda buscador'!A1"/>
    <hyperlink ref="A1" location="'Ayuda buscador'!A1" display="'Ayuda buscador'!A1"/>
    <hyperlink ref="A1" location="'Ayuda buscador'!A1" display="'Ayuda buscador'!A1"/>
    <hyperlink ref="A1" location="Inicio!A1" display="Inicio!A1"/>
    <hyperlink ref="A1" location="Inicio!A1" display="Inicio!A1"/>
    <hyperlink ref="A1" location="Inicio!A1" display="Inicio!A1"/>
    <hyperlink ref="A1" location="Buscador!A1" display="Buscador!A1"/>
    <hyperlink ref="A1" location="Buscador!A1" display="Buscador!A1"/>
    <hyperlink ref="A1" location="Buscador!A1" display="Buscador!A1"/>
    <hyperlink ref="A1" location="'Inventario de herramientas'!A1" display="'Inventario de herramientas'!A1"/>
    <hyperlink ref="A1" location="'Inventario de herramientas'!A1" display="'Inventario de herramientas'!A1"/>
    <hyperlink ref="A1" location="'Inventario de herramientas'!A1" display="'Inventario de herramientas'!A1"/>
    <hyperlink ref="A1" location="'Comparador de herramientas'!A1" display="'Comparador de herramientas'!A1"/>
    <hyperlink ref="A1" location="'Comparador de herramientas'!A1" display="'Comparador de herramientas'!A1"/>
    <hyperlink ref="A1" location="'Comparador de herramientas'!A1" display="'Comparador de herramientas'!A1"/>
    <hyperlink ref="A1" location="Créditos!A1" display="Créditos!A1"/>
    <hyperlink ref="A1" location="Créditos!A1" display="Créditos!A1"/>
    <hyperlink ref="A1" location="Créditos!A1" display="Créditos!A1"/>
    <hyperlink ref="A1" location="'¡Atención!'!A1" display="'¡Atención!'!A1"/>
    <hyperlink ref="A1" location="'¡Atención!'!A1" display="'¡Atención!'!A1"/>
    <hyperlink ref="A1" location="'¡Atención!'!A1" display="'¡Atención!'!A1"/>
  </hyperlinks>
  <pageMargins left="0.7" right="0.7" top="0.75" bottom="0.75" header="0.3" footer="0.3"/>
  <pageSetup orientation="portrait" paperSize="9"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C64A6BF-FC34-418B-B103-9D686CD35411}">
  <sheetPr codeName="Hoja3">
    <tabColor theme="4" tint="-0.249970003962517"/>
  </sheetPr>
  <dimension ref="A1:F79"/>
  <sheetViews>
    <sheetView showGridLines="0" showRowColHeaders="0" workbookViewId="0" topLeftCell="A1">
      <pane ySplit="11" topLeftCell="A12" activePane="bottomLeft" state="frozen"/>
      <selection pane="topLeft" activeCell="A1" sqref="A1"/>
      <selection pane="bottomLeft" activeCell="A1" sqref="A1"/>
    </sheetView>
  </sheetViews>
  <sheetFormatPr defaultColWidth="11.4542857142857" defaultRowHeight="14.5"/>
  <cols>
    <col min="1" max="1" width="46.4285714285714" customWidth="1"/>
    <col min="2" max="2" width="28.1428571428571" customWidth="1"/>
    <col min="3" max="3" width="47.2857142857143" customWidth="1"/>
    <col min="4" max="4" width="29.4285714285714" customWidth="1"/>
    <col min="5" max="5" width="70.8571428571429" customWidth="1"/>
    <col min="6" max="6" width="51.2857142857143" customWidth="1"/>
  </cols>
  <sheetData>
    <row r="1" spans="1:2" ht="60.65" customHeight="1">
      <c r="A1" s="2"/>
      <c r="B1" s="2"/>
    </row>
    <row r="2" spans="1:2" ht="14.5">
      <c r="A2" s="2"/>
      <c r="B2" s="2"/>
    </row>
    <row r="3" ht="15" thickBot="1"/>
    <row r="4" spans="1:1" ht="14.5">
      <c r="A4" s="23" t="s">
        <v>6</v>
      </c>
    </row>
    <row r="5" spans="1:1" ht="14.5">
      <c r="A5" s="24"/>
    </row>
    <row r="6" spans="1:1" ht="14.5">
      <c r="A6" s="24"/>
    </row>
    <row r="7" spans="1:1" ht="15" thickBot="1">
      <c r="A7" s="25"/>
    </row>
    <row r="11" spans="1:6" ht="14.5">
      <c r="A11" t="s">
        <v>0</v>
      </c>
      <c r="B11" t="s">
        <v>1</v>
      </c>
      <c r="C11" t="s">
        <v>2</v>
      </c>
      <c r="D11" t="s">
        <v>3</v>
      </c>
      <c r="E11" t="s">
        <v>4</v>
      </c>
      <c r="F11" t="s">
        <v>5</v>
      </c>
    </row>
    <row r="12" spans="1:6" ht="43.5">
      <c r="A12" s="1" t="s">
        <v>7</v>
      </c>
      <c r="B12" s="1" t="s">
        <v>8</v>
      </c>
      <c r="C12" s="1" t="s">
        <v>9</v>
      </c>
      <c r="D12" s="1" t="s">
        <v>108</v>
      </c>
      <c r="E12" s="1" t="s">
        <v>10</v>
      </c>
      <c r="F12" s="1" t="s">
        <v>11</v>
      </c>
    </row>
    <row r="13" spans="1:6" ht="43.5">
      <c r="A13" s="1" t="s">
        <v>12</v>
      </c>
      <c r="B13" s="1" t="s">
        <v>13</v>
      </c>
      <c r="C13" s="1" t="s">
        <v>9</v>
      </c>
      <c r="D13" s="1" t="s">
        <v>108</v>
      </c>
      <c r="E13" s="1" t="s">
        <v>109</v>
      </c>
      <c r="F13" s="1" t="s">
        <v>14</v>
      </c>
    </row>
    <row r="14" spans="1:6" ht="72.5">
      <c r="A14" s="1" t="s">
        <v>15</v>
      </c>
      <c r="B14" s="1" t="s">
        <v>13</v>
      </c>
      <c r="C14" s="1" t="s">
        <v>9</v>
      </c>
      <c r="D14" s="1" t="s">
        <v>264</v>
      </c>
      <c r="E14" s="1" t="s">
        <v>97</v>
      </c>
      <c r="F14" s="1" t="s">
        <v>98</v>
      </c>
    </row>
    <row r="15" spans="1:6" ht="43.5">
      <c r="A15" s="1" t="s">
        <v>16</v>
      </c>
      <c r="B15" s="1" t="s">
        <v>13</v>
      </c>
      <c r="C15" s="1" t="s">
        <v>9</v>
      </c>
      <c r="D15" s="1" t="s">
        <v>110</v>
      </c>
      <c r="E15" s="1" t="s">
        <v>17</v>
      </c>
      <c r="F15" s="1" t="s">
        <v>18</v>
      </c>
    </row>
    <row r="16" spans="1:6" ht="43.5">
      <c r="A16" s="1" t="s">
        <v>19</v>
      </c>
      <c r="B16" s="1" t="s">
        <v>8</v>
      </c>
      <c r="C16" s="1" t="s">
        <v>9</v>
      </c>
      <c r="D16" s="1" t="s">
        <v>110</v>
      </c>
      <c r="E16" s="1" t="s">
        <v>20</v>
      </c>
      <c r="F16" s="1" t="s">
        <v>21</v>
      </c>
    </row>
    <row r="17" spans="1:6" ht="43.5">
      <c r="A17" s="1" t="s">
        <v>22</v>
      </c>
      <c r="B17" s="1" t="s">
        <v>8</v>
      </c>
      <c r="C17" s="1" t="s">
        <v>9</v>
      </c>
      <c r="D17" s="1" t="s">
        <v>110</v>
      </c>
      <c r="E17" s="1" t="s">
        <v>111</v>
      </c>
      <c r="F17" s="1" t="s">
        <v>23</v>
      </c>
    </row>
    <row r="18" spans="1:6" ht="43.5">
      <c r="A18" s="1" t="s">
        <v>24</v>
      </c>
      <c r="B18" s="1" t="s">
        <v>8</v>
      </c>
      <c r="C18" s="1" t="s">
        <v>9</v>
      </c>
      <c r="D18" s="1" t="s">
        <v>110</v>
      </c>
      <c r="E18" s="1" t="s">
        <v>112</v>
      </c>
      <c r="F18" s="1" t="s">
        <v>25</v>
      </c>
    </row>
    <row r="19" spans="1:6" ht="72.5">
      <c r="A19" s="1" t="s">
        <v>26</v>
      </c>
      <c r="B19" s="1" t="s">
        <v>8</v>
      </c>
      <c r="C19" s="1" t="s">
        <v>9</v>
      </c>
      <c r="D19" s="1" t="s">
        <v>115</v>
      </c>
      <c r="E19" s="1" t="s">
        <v>99</v>
      </c>
      <c r="F19" s="1" t="s">
        <v>100</v>
      </c>
    </row>
    <row r="20" spans="1:6" ht="72.5">
      <c r="A20" s="1" t="s">
        <v>27</v>
      </c>
      <c r="B20" s="1" t="s">
        <v>8</v>
      </c>
      <c r="C20" s="1" t="s">
        <v>9</v>
      </c>
      <c r="D20" s="1" t="s">
        <v>116</v>
      </c>
      <c r="E20" s="1" t="s">
        <v>28</v>
      </c>
      <c r="F20" s="1" t="s">
        <v>29</v>
      </c>
    </row>
    <row r="21" spans="1:6" ht="72.5">
      <c r="A21" s="1" t="s">
        <v>30</v>
      </c>
      <c r="B21" s="1" t="s">
        <v>13</v>
      </c>
      <c r="C21" s="1" t="s">
        <v>9</v>
      </c>
      <c r="D21" s="1" t="s">
        <v>113</v>
      </c>
      <c r="E21" s="1" t="s">
        <v>31</v>
      </c>
      <c r="F21" s="1" t="s">
        <v>32</v>
      </c>
    </row>
    <row r="22" spans="1:6" ht="58">
      <c r="A22" s="1" t="s">
        <v>33</v>
      </c>
      <c r="B22" s="1" t="s">
        <v>8</v>
      </c>
      <c r="C22" s="1" t="s">
        <v>9</v>
      </c>
      <c r="D22" s="1" t="s">
        <v>120</v>
      </c>
      <c r="E22" s="1" t="s">
        <v>34</v>
      </c>
      <c r="F22" s="1" t="s">
        <v>35</v>
      </c>
    </row>
    <row r="23" spans="1:6" ht="101.5">
      <c r="A23" s="1" t="s">
        <v>36</v>
      </c>
      <c r="B23" s="1" t="s">
        <v>13</v>
      </c>
      <c r="C23" s="1" t="s">
        <v>9</v>
      </c>
      <c r="D23" s="1" t="s">
        <v>118</v>
      </c>
      <c r="E23" s="1" t="s">
        <v>37</v>
      </c>
      <c r="F23" s="1" t="s">
        <v>38</v>
      </c>
    </row>
    <row r="24" spans="1:6" ht="87">
      <c r="A24" s="1" t="s">
        <v>39</v>
      </c>
      <c r="B24" s="1" t="s">
        <v>8</v>
      </c>
      <c r="C24" s="1" t="s">
        <v>9</v>
      </c>
      <c r="D24" s="1" t="s">
        <v>107</v>
      </c>
      <c r="E24" s="1" t="s">
        <v>103</v>
      </c>
      <c r="F24" s="1" t="s">
        <v>104</v>
      </c>
    </row>
    <row r="25" spans="1:6" ht="14.5">
      <c r="A25" s="1" t="s">
        <v>40</v>
      </c>
      <c r="B25" s="1" t="s">
        <v>8</v>
      </c>
      <c r="C25" s="1" t="s">
        <v>9</v>
      </c>
      <c r="D25" s="1" t="s">
        <v>121</v>
      </c>
      <c r="E25" s="1" t="s">
        <v>41</v>
      </c>
      <c r="F25" s="1" t="s">
        <v>42</v>
      </c>
    </row>
    <row r="26" spans="1:6" ht="43.5">
      <c r="A26" s="1" t="s">
        <v>43</v>
      </c>
      <c r="B26" s="1" t="s">
        <v>8</v>
      </c>
      <c r="C26" s="1" t="s">
        <v>44</v>
      </c>
      <c r="D26" s="1" t="s">
        <v>162</v>
      </c>
      <c r="E26" s="1" t="s">
        <v>125</v>
      </c>
      <c r="F26" s="1" t="s">
        <v>124</v>
      </c>
    </row>
    <row r="27" spans="1:6" ht="43.5">
      <c r="A27" s="1" t="s">
        <v>45</v>
      </c>
      <c r="B27" s="1" t="s">
        <v>8</v>
      </c>
      <c r="C27" s="1" t="s">
        <v>44</v>
      </c>
      <c r="D27" s="1" t="s">
        <v>138</v>
      </c>
      <c r="E27" s="1" t="s">
        <v>130</v>
      </c>
      <c r="F27" s="1" t="s">
        <v>131</v>
      </c>
    </row>
    <row r="28" spans="1:6" ht="43.5">
      <c r="A28" s="1" t="s">
        <v>46</v>
      </c>
      <c r="B28" s="1" t="s">
        <v>13</v>
      </c>
      <c r="C28" s="1" t="s">
        <v>44</v>
      </c>
      <c r="D28" s="1" t="s">
        <v>145</v>
      </c>
      <c r="E28" s="1" t="s">
        <v>139</v>
      </c>
      <c r="F28" s="1" t="s">
        <v>140</v>
      </c>
    </row>
    <row r="29" spans="1:6" ht="44" thickBot="1">
      <c r="A29" s="1" t="s">
        <v>270</v>
      </c>
      <c r="B29" s="1" t="s">
        <v>13</v>
      </c>
      <c r="C29" s="1" t="s">
        <v>44</v>
      </c>
      <c r="D29" s="1" t="s">
        <v>146</v>
      </c>
      <c r="E29" s="1" t="s">
        <v>147</v>
      </c>
      <c r="F29" s="1" t="s">
        <v>148</v>
      </c>
    </row>
    <row r="30" spans="1:6" ht="58.5" thickBot="1">
      <c r="A30" s="1" t="s">
        <v>252</v>
      </c>
      <c r="B30" s="1" t="s">
        <v>13</v>
      </c>
      <c r="C30" s="1" t="s">
        <v>44</v>
      </c>
      <c r="D30" s="18" t="s">
        <v>275</v>
      </c>
      <c r="E30" s="18" t="s">
        <v>276</v>
      </c>
      <c r="F30" s="18" t="s">
        <v>277</v>
      </c>
    </row>
    <row r="31" spans="1:6" ht="58.5" thickBot="1">
      <c r="A31" s="1" t="s">
        <v>47</v>
      </c>
      <c r="B31" s="1" t="s">
        <v>8</v>
      </c>
      <c r="C31" s="1" t="s">
        <v>48</v>
      </c>
      <c r="D31" s="1" t="s">
        <v>173</v>
      </c>
      <c r="E31" s="1" t="s">
        <v>174</v>
      </c>
      <c r="F31" s="1" t="s">
        <v>175</v>
      </c>
    </row>
    <row r="32" spans="1:6" ht="44" thickBot="1">
      <c r="A32" s="1" t="s">
        <v>176</v>
      </c>
      <c r="B32" s="1" t="s">
        <v>8</v>
      </c>
      <c r="C32" s="1" t="s">
        <v>48</v>
      </c>
      <c r="D32" s="1" t="s">
        <v>177</v>
      </c>
      <c r="E32" s="18" t="s">
        <v>178</v>
      </c>
      <c r="F32" s="18" t="s">
        <v>179</v>
      </c>
    </row>
    <row r="33" spans="1:6" ht="73" thickBot="1">
      <c r="A33" s="1" t="s">
        <v>49</v>
      </c>
      <c r="B33" s="1" t="s">
        <v>13</v>
      </c>
      <c r="C33" s="1" t="s">
        <v>48</v>
      </c>
      <c r="D33" s="18" t="s">
        <v>180</v>
      </c>
      <c r="E33" s="18" t="s">
        <v>181</v>
      </c>
      <c r="F33" s="18" t="s">
        <v>182</v>
      </c>
    </row>
    <row r="34" spans="1:6" ht="73" thickBot="1">
      <c r="A34" s="1" t="s">
        <v>50</v>
      </c>
      <c r="B34" s="1" t="s">
        <v>8</v>
      </c>
      <c r="C34" s="1" t="s">
        <v>48</v>
      </c>
      <c r="D34" s="18" t="s">
        <v>186</v>
      </c>
      <c r="E34" s="18" t="s">
        <v>187</v>
      </c>
      <c r="F34" s="18" t="s">
        <v>188</v>
      </c>
    </row>
    <row r="35" spans="1:6" ht="58.5" thickBot="1">
      <c r="A35" s="18" t="s">
        <v>222</v>
      </c>
      <c r="B35" s="18" t="s">
        <v>13</v>
      </c>
      <c r="C35" s="18" t="s">
        <v>51</v>
      </c>
      <c r="D35" s="18" t="s">
        <v>223</v>
      </c>
      <c r="E35" s="18" t="s">
        <v>224</v>
      </c>
      <c r="F35" s="18" t="s">
        <v>225</v>
      </c>
    </row>
    <row r="36" spans="1:6" ht="73" thickBot="1">
      <c r="A36" s="18" t="s">
        <v>218</v>
      </c>
      <c r="B36" s="18" t="s">
        <v>13</v>
      </c>
      <c r="C36" s="18" t="s">
        <v>51</v>
      </c>
      <c r="D36" s="18" t="s">
        <v>219</v>
      </c>
      <c r="E36" s="18" t="s">
        <v>220</v>
      </c>
      <c r="F36" s="18" t="s">
        <v>221</v>
      </c>
    </row>
    <row r="37" spans="1:6" ht="73" thickBot="1">
      <c r="A37" s="18" t="s">
        <v>239</v>
      </c>
      <c r="B37" s="18" t="s">
        <v>13</v>
      </c>
      <c r="C37" s="18" t="s">
        <v>51</v>
      </c>
      <c r="D37" s="18" t="s">
        <v>240</v>
      </c>
      <c r="E37" s="18" t="s">
        <v>241</v>
      </c>
      <c r="F37" s="18" t="s">
        <v>242</v>
      </c>
    </row>
    <row r="38" spans="1:6" ht="73" thickBot="1">
      <c r="A38" s="18" t="s">
        <v>272</v>
      </c>
      <c r="B38" s="18" t="s">
        <v>13</v>
      </c>
      <c r="C38" s="18" t="s">
        <v>51</v>
      </c>
      <c r="D38" s="18" t="s">
        <v>236</v>
      </c>
      <c r="E38" s="18" t="s">
        <v>237</v>
      </c>
      <c r="F38" s="18" t="s">
        <v>238</v>
      </c>
    </row>
    <row r="39" spans="1:6" ht="73" thickBot="1">
      <c r="A39" s="18" t="s">
        <v>206</v>
      </c>
      <c r="B39" s="18" t="s">
        <v>8</v>
      </c>
      <c r="C39" s="18" t="s">
        <v>51</v>
      </c>
      <c r="D39" s="18" t="s">
        <v>207</v>
      </c>
      <c r="E39" s="18" t="s">
        <v>208</v>
      </c>
      <c r="F39" s="18" t="s">
        <v>209</v>
      </c>
    </row>
    <row r="40" spans="1:6" ht="73" thickBot="1">
      <c r="A40" s="18" t="s">
        <v>198</v>
      </c>
      <c r="B40" s="18" t="s">
        <v>13</v>
      </c>
      <c r="C40" s="18" t="s">
        <v>51</v>
      </c>
      <c r="D40" s="18" t="s">
        <v>199</v>
      </c>
      <c r="E40" s="18" t="s">
        <v>200</v>
      </c>
      <c r="F40" s="18" t="s">
        <v>202</v>
      </c>
    </row>
    <row r="41" spans="1:6" ht="58.5" thickBot="1">
      <c r="A41" s="18" t="s">
        <v>210</v>
      </c>
      <c r="B41" s="18" t="s">
        <v>211</v>
      </c>
      <c r="C41" s="18" t="s">
        <v>51</v>
      </c>
      <c r="D41" s="18" t="s">
        <v>212</v>
      </c>
      <c r="E41" s="18" t="s">
        <v>213</v>
      </c>
      <c r="F41" s="18" t="s">
        <v>214</v>
      </c>
    </row>
    <row r="42" spans="1:6" ht="58.5" thickBot="1">
      <c r="A42" s="1" t="s">
        <v>192</v>
      </c>
      <c r="B42" s="1" t="s">
        <v>8</v>
      </c>
      <c r="C42" s="1" t="s">
        <v>51</v>
      </c>
      <c r="D42" s="18" t="s">
        <v>194</v>
      </c>
      <c r="E42" s="18" t="s">
        <v>201</v>
      </c>
      <c r="F42" s="18" t="s">
        <v>193</v>
      </c>
    </row>
    <row r="43" spans="1:6" ht="87.5" thickBot="1">
      <c r="A43" s="1" t="s">
        <v>52</v>
      </c>
      <c r="B43" s="1" t="s">
        <v>8</v>
      </c>
      <c r="C43" s="1" t="s">
        <v>51</v>
      </c>
      <c r="D43" s="18" t="s">
        <v>195</v>
      </c>
      <c r="E43" s="18" t="s">
        <v>196</v>
      </c>
      <c r="F43" s="18" t="s">
        <v>197</v>
      </c>
    </row>
    <row r="44" spans="1:6" ht="73" thickBot="1">
      <c r="A44" s="1" t="s">
        <v>53</v>
      </c>
      <c r="B44" s="1" t="s">
        <v>8</v>
      </c>
      <c r="C44" s="1" t="s">
        <v>51</v>
      </c>
      <c r="D44" s="18" t="s">
        <v>189</v>
      </c>
      <c r="E44" s="18" t="s">
        <v>190</v>
      </c>
      <c r="F44" s="18" t="s">
        <v>191</v>
      </c>
    </row>
    <row r="45" spans="1:6" ht="73" thickBot="1">
      <c r="A45" s="18" t="s">
        <v>54</v>
      </c>
      <c r="B45" s="18" t="s">
        <v>13</v>
      </c>
      <c r="C45" s="18" t="s">
        <v>55</v>
      </c>
      <c r="D45" s="18" t="s">
        <v>243</v>
      </c>
      <c r="E45" s="18" t="s">
        <v>244</v>
      </c>
      <c r="F45" s="18" t="s">
        <v>245</v>
      </c>
    </row>
    <row r="46" spans="1:6" ht="73" thickBot="1">
      <c r="A46" s="18" t="s">
        <v>198</v>
      </c>
      <c r="B46" s="18" t="s">
        <v>13</v>
      </c>
      <c r="C46" s="18" t="s">
        <v>48</v>
      </c>
      <c r="D46" s="18" t="s">
        <v>203</v>
      </c>
      <c r="E46" s="18" t="s">
        <v>204</v>
      </c>
      <c r="F46" s="18" t="s">
        <v>205</v>
      </c>
    </row>
    <row r="47" spans="1:6" ht="73" thickBot="1">
      <c r="A47" s="1" t="s">
        <v>56</v>
      </c>
      <c r="B47" s="1" t="s">
        <v>13</v>
      </c>
      <c r="C47" s="1" t="s">
        <v>48</v>
      </c>
      <c r="D47" s="18" t="s">
        <v>183</v>
      </c>
      <c r="E47" s="18" t="s">
        <v>184</v>
      </c>
      <c r="F47" s="18" t="s">
        <v>185</v>
      </c>
    </row>
    <row r="48" spans="1:6" ht="58.5" thickBot="1">
      <c r="A48" s="1" t="s">
        <v>57</v>
      </c>
      <c r="B48" s="1" t="s">
        <v>8</v>
      </c>
      <c r="C48" s="1" t="s">
        <v>55</v>
      </c>
      <c r="D48" s="18" t="s">
        <v>246</v>
      </c>
      <c r="E48" s="18" t="s">
        <v>247</v>
      </c>
      <c r="F48" s="18" t="s">
        <v>248</v>
      </c>
    </row>
    <row r="49" spans="1:6" ht="87.5" thickBot="1">
      <c r="A49" s="18" t="s">
        <v>273</v>
      </c>
      <c r="B49" s="18" t="s">
        <v>13</v>
      </c>
      <c r="C49" s="18" t="s">
        <v>58</v>
      </c>
      <c r="D49" s="18" t="s">
        <v>233</v>
      </c>
      <c r="E49" s="18" t="s">
        <v>234</v>
      </c>
      <c r="F49" s="18" t="s">
        <v>235</v>
      </c>
    </row>
    <row r="50" spans="1:6" ht="73" thickBot="1">
      <c r="A50" s="18" t="s">
        <v>229</v>
      </c>
      <c r="B50" s="18" t="s">
        <v>13</v>
      </c>
      <c r="C50" s="18" t="s">
        <v>58</v>
      </c>
      <c r="D50" s="18" t="s">
        <v>230</v>
      </c>
      <c r="E50" s="18" t="s">
        <v>231</v>
      </c>
      <c r="F50" s="18" t="s">
        <v>232</v>
      </c>
    </row>
    <row r="51" spans="1:6" ht="87.5" thickBot="1">
      <c r="A51" s="1" t="s">
        <v>26</v>
      </c>
      <c r="B51" s="1" t="s">
        <v>8</v>
      </c>
      <c r="C51" s="1" t="s">
        <v>58</v>
      </c>
      <c r="D51" s="1" t="s">
        <v>114</v>
      </c>
      <c r="E51" s="1" t="s">
        <v>101</v>
      </c>
      <c r="F51" s="1" t="s">
        <v>102</v>
      </c>
    </row>
    <row r="52" spans="1:6" ht="58.5" thickBot="1">
      <c r="A52" s="18" t="s">
        <v>222</v>
      </c>
      <c r="B52" s="18" t="s">
        <v>13</v>
      </c>
      <c r="C52" s="18" t="s">
        <v>58</v>
      </c>
      <c r="D52" s="18" t="s">
        <v>226</v>
      </c>
      <c r="E52" s="18" t="s">
        <v>227</v>
      </c>
      <c r="F52" s="18" t="s">
        <v>228</v>
      </c>
    </row>
    <row r="53" spans="1:6" ht="87">
      <c r="A53" s="1" t="s">
        <v>27</v>
      </c>
      <c r="B53" s="1" t="s">
        <v>8</v>
      </c>
      <c r="C53" s="1" t="s">
        <v>58</v>
      </c>
      <c r="D53" s="1" t="s">
        <v>117</v>
      </c>
      <c r="E53" s="1" t="s">
        <v>59</v>
      </c>
      <c r="F53" s="1" t="s">
        <v>60</v>
      </c>
    </row>
    <row r="54" spans="1:6" ht="72.5">
      <c r="A54" s="1" t="s">
        <v>30</v>
      </c>
      <c r="B54" s="1" t="s">
        <v>13</v>
      </c>
      <c r="C54" s="1" t="s">
        <v>58</v>
      </c>
      <c r="D54" s="1" t="s">
        <v>61</v>
      </c>
      <c r="E54" s="1" t="s">
        <v>62</v>
      </c>
      <c r="F54" s="1" t="s">
        <v>63</v>
      </c>
    </row>
    <row r="55" spans="1:6" ht="72.5">
      <c r="A55" s="1" t="s">
        <v>33</v>
      </c>
      <c r="B55" s="1" t="s">
        <v>8</v>
      </c>
      <c r="C55" s="1" t="s">
        <v>48</v>
      </c>
      <c r="D55" s="1" t="s">
        <v>119</v>
      </c>
      <c r="E55" s="1" t="s">
        <v>64</v>
      </c>
      <c r="F55" s="1" t="s">
        <v>65</v>
      </c>
    </row>
    <row r="56" spans="1:6" ht="87">
      <c r="A56" s="1" t="s">
        <v>36</v>
      </c>
      <c r="B56" s="1" t="s">
        <v>13</v>
      </c>
      <c r="C56" s="1" t="s">
        <v>48</v>
      </c>
      <c r="D56" s="1" t="s">
        <v>215</v>
      </c>
      <c r="E56" s="1" t="s">
        <v>66</v>
      </c>
      <c r="F56" s="1" t="s">
        <v>67</v>
      </c>
    </row>
    <row r="57" spans="1:6" ht="72.5">
      <c r="A57" s="1" t="s">
        <v>39</v>
      </c>
      <c r="B57" s="1" t="s">
        <v>8</v>
      </c>
      <c r="C57" s="1" t="s">
        <v>48</v>
      </c>
      <c r="D57" s="1" t="s">
        <v>107</v>
      </c>
      <c r="E57" s="1" t="s">
        <v>105</v>
      </c>
      <c r="F57" s="1" t="s">
        <v>106</v>
      </c>
    </row>
    <row r="58" spans="1:6" ht="29">
      <c r="A58" s="1" t="s">
        <v>40</v>
      </c>
      <c r="B58" s="1" t="s">
        <v>8</v>
      </c>
      <c r="C58" s="1" t="s">
        <v>48</v>
      </c>
      <c r="D58" s="1" t="s">
        <v>122</v>
      </c>
      <c r="E58" s="1" t="s">
        <v>41</v>
      </c>
      <c r="F58" s="1" t="s">
        <v>42</v>
      </c>
    </row>
    <row r="59" spans="1:6" ht="14.5">
      <c r="A59" s="1" t="s">
        <v>40</v>
      </c>
      <c r="B59" s="1" t="s">
        <v>8</v>
      </c>
      <c r="C59" s="1" t="s">
        <v>51</v>
      </c>
      <c r="D59" s="1" t="s">
        <v>123</v>
      </c>
      <c r="E59" s="1" t="s">
        <v>41</v>
      </c>
      <c r="F59" s="1" t="s">
        <v>42</v>
      </c>
    </row>
    <row r="60" spans="1:6" ht="29">
      <c r="A60" s="1" t="s">
        <v>43</v>
      </c>
      <c r="B60" s="1" t="s">
        <v>8</v>
      </c>
      <c r="C60" s="1" t="s">
        <v>48</v>
      </c>
      <c r="D60" s="1" t="s">
        <v>163</v>
      </c>
      <c r="E60" s="1" t="s">
        <v>126</v>
      </c>
      <c r="F60" s="1" t="s">
        <v>127</v>
      </c>
    </row>
    <row r="61" spans="1:6" ht="58">
      <c r="A61" s="1" t="s">
        <v>43</v>
      </c>
      <c r="B61" s="1" t="s">
        <v>8</v>
      </c>
      <c r="C61" s="1" t="s">
        <v>55</v>
      </c>
      <c r="D61" s="1" t="s">
        <v>164</v>
      </c>
      <c r="E61" s="1" t="s">
        <v>128</v>
      </c>
      <c r="F61" s="1" t="s">
        <v>129</v>
      </c>
    </row>
    <row r="62" spans="1:6" ht="43.5">
      <c r="A62" s="1" t="s">
        <v>45</v>
      </c>
      <c r="B62" s="1" t="s">
        <v>8</v>
      </c>
      <c r="C62" s="1" t="s">
        <v>48</v>
      </c>
      <c r="D62" s="1" t="s">
        <v>138</v>
      </c>
      <c r="E62" s="1" t="s">
        <v>132</v>
      </c>
      <c r="F62" s="1" t="s">
        <v>133</v>
      </c>
    </row>
    <row r="63" spans="1:6" ht="43.5">
      <c r="A63" s="1" t="s">
        <v>45</v>
      </c>
      <c r="B63" s="1" t="s">
        <v>8</v>
      </c>
      <c r="C63" s="1" t="s">
        <v>51</v>
      </c>
      <c r="D63" s="1" t="s">
        <v>138</v>
      </c>
      <c r="E63" s="1" t="s">
        <v>134</v>
      </c>
      <c r="F63" s="1" t="s">
        <v>135</v>
      </c>
    </row>
    <row r="64" spans="1:6" ht="44" thickBot="1">
      <c r="A64" s="1" t="s">
        <v>45</v>
      </c>
      <c r="B64" s="1" t="s">
        <v>8</v>
      </c>
      <c r="C64" s="1" t="s">
        <v>55</v>
      </c>
      <c r="D64" s="1" t="s">
        <v>138</v>
      </c>
      <c r="E64" s="1" t="s">
        <v>136</v>
      </c>
      <c r="F64" s="1" t="s">
        <v>137</v>
      </c>
    </row>
    <row r="65" spans="1:6" ht="58.5" thickBot="1">
      <c r="A65" s="1" t="s">
        <v>46</v>
      </c>
      <c r="B65" s="1" t="s">
        <v>13</v>
      </c>
      <c r="C65" s="1" t="s">
        <v>48</v>
      </c>
      <c r="D65" s="1" t="s">
        <v>165</v>
      </c>
      <c r="E65" s="18" t="s">
        <v>141</v>
      </c>
      <c r="F65" s="18" t="s">
        <v>142</v>
      </c>
    </row>
    <row r="66" spans="1:6" ht="73" thickBot="1">
      <c r="A66" s="1" t="s">
        <v>46</v>
      </c>
      <c r="B66" s="1" t="s">
        <v>13</v>
      </c>
      <c r="C66" s="1" t="s">
        <v>51</v>
      </c>
      <c r="D66" s="1" t="s">
        <v>166</v>
      </c>
      <c r="E66" s="1" t="s">
        <v>143</v>
      </c>
      <c r="F66" s="1" t="s">
        <v>144</v>
      </c>
    </row>
    <row r="67" spans="1:6" ht="58.5" thickBot="1">
      <c r="A67" s="1" t="s">
        <v>270</v>
      </c>
      <c r="B67" s="1" t="s">
        <v>13</v>
      </c>
      <c r="C67" s="1" t="s">
        <v>48</v>
      </c>
      <c r="D67" s="1" t="s">
        <v>167</v>
      </c>
      <c r="E67" s="18" t="s">
        <v>149</v>
      </c>
      <c r="F67" s="18" t="s">
        <v>150</v>
      </c>
    </row>
    <row r="68" spans="1:6" ht="58.5" thickBot="1">
      <c r="A68" s="1" t="s">
        <v>270</v>
      </c>
      <c r="B68" s="1" t="s">
        <v>13</v>
      </c>
      <c r="C68" s="1" t="s">
        <v>51</v>
      </c>
      <c r="D68" s="18" t="s">
        <v>168</v>
      </c>
      <c r="E68" s="18" t="s">
        <v>151</v>
      </c>
      <c r="F68" s="18" t="s">
        <v>152</v>
      </c>
    </row>
    <row r="69" spans="1:6" ht="44" thickBot="1">
      <c r="A69" s="1" t="s">
        <v>270</v>
      </c>
      <c r="B69" s="1" t="s">
        <v>13</v>
      </c>
      <c r="C69" s="1" t="s">
        <v>58</v>
      </c>
      <c r="D69" s="18" t="s">
        <v>216</v>
      </c>
      <c r="E69" s="18" t="s">
        <v>153</v>
      </c>
      <c r="F69" s="18" t="s">
        <v>154</v>
      </c>
    </row>
    <row r="70" spans="1:6" ht="58.5" thickBot="1">
      <c r="A70" s="1" t="s">
        <v>270</v>
      </c>
      <c r="B70" s="1" t="s">
        <v>13</v>
      </c>
      <c r="C70" s="1" t="s">
        <v>55</v>
      </c>
      <c r="D70" s="18" t="s">
        <v>169</v>
      </c>
      <c r="E70" s="18" t="s">
        <v>155</v>
      </c>
      <c r="F70" s="18" t="s">
        <v>156</v>
      </c>
    </row>
    <row r="71" spans="1:6" ht="58.5" thickBot="1">
      <c r="A71" s="1" t="s">
        <v>252</v>
      </c>
      <c r="B71" s="1" t="s">
        <v>13</v>
      </c>
      <c r="C71" s="1" t="s">
        <v>48</v>
      </c>
      <c r="D71" s="18" t="s">
        <v>170</v>
      </c>
      <c r="E71" s="18" t="s">
        <v>157</v>
      </c>
      <c r="F71" s="18" t="s">
        <v>158</v>
      </c>
    </row>
    <row r="72" spans="1:6" ht="58.5" thickBot="1">
      <c r="A72" s="1" t="s">
        <v>252</v>
      </c>
      <c r="B72" s="1" t="s">
        <v>13</v>
      </c>
      <c r="C72" s="1" t="s">
        <v>51</v>
      </c>
      <c r="D72" s="18" t="s">
        <v>171</v>
      </c>
      <c r="E72" s="18" t="s">
        <v>159</v>
      </c>
      <c r="F72" s="18" t="s">
        <v>160</v>
      </c>
    </row>
    <row r="73" spans="1:6" ht="73" thickBot="1">
      <c r="A73" s="1" t="s">
        <v>36</v>
      </c>
      <c r="B73" s="1" t="s">
        <v>13</v>
      </c>
      <c r="C73" s="1" t="s">
        <v>44</v>
      </c>
      <c r="D73" s="1" t="s">
        <v>217</v>
      </c>
      <c r="E73" s="1" t="s">
        <v>68</v>
      </c>
      <c r="F73" s="1" t="s">
        <v>69</v>
      </c>
    </row>
    <row r="74" spans="1:6" ht="87.5" thickBot="1">
      <c r="A74" s="18" t="s">
        <v>271</v>
      </c>
      <c r="B74" s="18" t="s">
        <v>13</v>
      </c>
      <c r="C74" s="18" t="s">
        <v>55</v>
      </c>
      <c r="D74" s="18" t="s">
        <v>249</v>
      </c>
      <c r="E74" s="18" t="s">
        <v>250</v>
      </c>
      <c r="F74" s="18" t="s">
        <v>251</v>
      </c>
    </row>
    <row r="75" spans="1:6" ht="58.5" thickBot="1">
      <c r="A75" s="1" t="s">
        <v>252</v>
      </c>
      <c r="B75" s="1" t="s">
        <v>13</v>
      </c>
      <c r="C75" s="1" t="s">
        <v>55</v>
      </c>
      <c r="D75" s="18" t="s">
        <v>172</v>
      </c>
      <c r="E75" s="18" t="s">
        <v>274</v>
      </c>
      <c r="F75" s="18" t="s">
        <v>161</v>
      </c>
    </row>
    <row r="76" spans="1:6" ht="58.5" thickBot="1">
      <c r="A76" s="18" t="s">
        <v>253</v>
      </c>
      <c r="B76" s="18" t="s">
        <v>8</v>
      </c>
      <c r="C76" s="18" t="s">
        <v>51</v>
      </c>
      <c r="D76" s="18" t="s">
        <v>256</v>
      </c>
      <c r="E76" s="18" t="s">
        <v>257</v>
      </c>
      <c r="F76" s="18" t="s">
        <v>258</v>
      </c>
    </row>
    <row r="77" spans="1:6" ht="58.5" thickBot="1">
      <c r="A77" s="18" t="s">
        <v>254</v>
      </c>
      <c r="B77" s="18" t="s">
        <v>8</v>
      </c>
      <c r="C77" s="18" t="s">
        <v>51</v>
      </c>
      <c r="D77" s="18" t="s">
        <v>259</v>
      </c>
      <c r="E77" s="18" t="s">
        <v>260</v>
      </c>
      <c r="F77" s="18" t="s">
        <v>261</v>
      </c>
    </row>
    <row r="78" spans="1:6" ht="58.5" thickBot="1">
      <c r="A78" s="18" t="s">
        <v>255</v>
      </c>
      <c r="B78" s="18" t="s">
        <v>13</v>
      </c>
      <c r="C78" s="18" t="s">
        <v>48</v>
      </c>
      <c r="D78" s="18" t="s">
        <v>278</v>
      </c>
      <c r="E78" s="18" t="s">
        <v>263</v>
      </c>
      <c r="F78" s="18" t="s">
        <v>262</v>
      </c>
    </row>
    <row r="79" spans="1:6" ht="29">
      <c r="A79" s="1" t="s">
        <v>70</v>
      </c>
      <c r="B79" s="1" t="s">
        <v>13</v>
      </c>
      <c r="C79" s="1" t="s">
        <v>9</v>
      </c>
      <c r="D79" s="1" t="s">
        <v>264</v>
      </c>
      <c r="E79" s="1" t="s">
        <v>71</v>
      </c>
      <c r="F79" s="1" t="s">
        <v>72</v>
      </c>
    </row>
  </sheetData>
  <mergeCells count="1">
    <mergeCell ref="A4:A7"/>
  </mergeCells>
  <dataValidations count="2">
    <dataValidation type="list" showInputMessage="1" showErrorMessage="1" errorTitle="¡Dato Obligatorio!" error="Debes indicar obligatoriamente si la herramienta es &quot;Open Source&quot; o &quot;Propietaria&quot; para poder continuar." sqref="B12:B34 B42:B44 B47:B48 B51 B53:B73 B75 B79">
      <formula1>"Open Source,Propietaria"</formula1>
    </dataValidation>
    <dataValidation type="list" showInputMessage="1" showErrorMessage="1" errorTitle="¡Dato Obligatorio!" error="Debes indicar obligatoriamente si la herramienta es &quot;Open Source&quot; o &quot;Propietaria&quot; para poder continuar." sqref="C12:C34 C42:C44 C47:C48 C51 C53:C73 C75 C79">
      <formula1>"Captura,Registro,Clasificación,Descripción,Acceso,Calificación, Conservación,Transferencia,Eliminación segura"</formula1>
    </dataValidation>
  </dataValidations>
  <hyperlinks>
    <hyperlink ref="A1" location="'Ayuda inventario de herramienta'!A1" display="'Ayuda inventario de herramienta'!A1"/>
    <hyperlink ref="A1" location="'Ayuda inventario de herramienta'!A1" display="'Ayuda inventario de herramienta'!A1"/>
    <hyperlink ref="A1" location="'Ayuda inventario de herramienta'!A1" display="'Ayuda inventario de herramienta'!A1"/>
    <hyperlink ref="A1" location="Inicio!A1" display="Inicio!A1"/>
    <hyperlink ref="A1" location="Inicio!A1" display="Inicio!A1"/>
    <hyperlink ref="A1" location="Inicio!A1" display="Inicio!A1"/>
    <hyperlink ref="A1" location="Buscador!A1" display="Buscador!A1"/>
    <hyperlink ref="A1" location="Buscador!A1" display="Buscador!A1"/>
    <hyperlink ref="A1" location="Buscador!A1" display="Buscador!A1"/>
    <hyperlink ref="A1" location="'Inventario de herramientas'!A1" display="'Inventario de herramientas'!A1"/>
    <hyperlink ref="A1" location="'Inventario de herramientas'!A1" display="'Inventario de herramientas'!A1"/>
    <hyperlink ref="A1" location="'Inventario de herramientas'!A1" display="'Inventario de herramientas'!A1"/>
    <hyperlink ref="A1" location="'Comparador de herramientas'!A1" display="'Comparador de herramientas'!A1"/>
    <hyperlink ref="A1" location="'Comparador de herramientas'!A1" display="'Comparador de herramientas'!A1"/>
    <hyperlink ref="A1" location="'Comparador de herramientas'!A1" display="'Comparador de herramientas'!A1"/>
    <hyperlink ref="A1" location="Créditos!A1" display="Créditos!A1"/>
    <hyperlink ref="A1" location="Créditos!A1" display="Créditos!A1"/>
    <hyperlink ref="A1" location="Créditos!A1" display="Créditos!A1"/>
    <hyperlink ref="A1" location="'¡Atención!'!A1" display="'¡Atención!'!A1"/>
    <hyperlink ref="A1" location="'¡Atención!'!A1" display="'¡Atención!'!A1"/>
    <hyperlink ref="A1" location="'¡Atención!'!A1" display="'¡Atención!'!A1"/>
  </hyperlinks>
  <pageMargins left="0.7" right="0.7" top="0.75" bottom="0.75" header="0.3" footer="0.3"/>
  <pageSetup orientation="portrait" paperSize="9" r:id="rId3"/>
  <drawing r:id="rId2"/>
  <tableParts>
    <tablePart r:id="rId1"/>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397E2FB-AE74-4351-A8D0-57ABADE3E248}">
  <sheetPr>
    <tabColor theme="4" tint="-0.249970003962517"/>
  </sheetPr>
  <dimension ref="A1:F33"/>
  <sheetViews>
    <sheetView showGridLines="0" showRowColHeaders="0" workbookViewId="0" topLeftCell="A1"/>
  </sheetViews>
  <sheetFormatPr defaultColWidth="0" defaultRowHeight="14.5" zeroHeight="1"/>
  <cols>
    <col min="1" max="1" width="51.1428571428571" customWidth="1"/>
    <col min="2" max="2" width="35.5714285714286" customWidth="1"/>
    <col min="3" max="3" width="36.8571428571429" customWidth="1"/>
    <col min="4" max="4" width="37.1428571428571" customWidth="1"/>
    <col min="5" max="5" width="59.8571428571429" customWidth="1"/>
    <col min="6" max="6" width="63.4285714285714" customWidth="1"/>
    <col min="7" max="7" width="11.4285714285714" customWidth="1"/>
    <col min="8" max="16384" width="11.4285714285714" hidden="1"/>
  </cols>
  <sheetData>
    <row r="1" spans="3:5" ht="31" customHeight="1" thickBot="1">
      <c r="C1" s="10" t="s">
        <v>73</v>
      </c>
      <c r="D1" s="11" t="s">
        <v>74</v>
      </c>
      <c r="E1" s="11" t="s">
        <v>75</v>
      </c>
    </row>
    <row r="2" spans="3:5" ht="50.5" customHeight="1" thickBot="1">
      <c r="C2" s="12"/>
      <c r="D2" s="13"/>
      <c r="E2" s="14"/>
    </row>
    <row r="3" ht="14.5"/>
    <row r="4" spans="1:6" ht="14.5">
      <c r="A4" t="s">
        <v>0</v>
      </c>
      <c r="B4" t="s">
        <v>2</v>
      </c>
      <c r="C4" t="s">
        <v>3</v>
      </c>
      <c r="D4" t="s">
        <v>1</v>
      </c>
      <c r="E4" t="s">
        <v>4</v>
      </c>
      <c r="F4" t="s">
        <v>5</v>
      </c>
    </row>
    <row r="5" spans="1:6" ht="62.15" customHeight="1">
      <c r="A5" s="5" t="str">
        <f>IF($C$2="","Por favor, seleccione la herramienta en el menú superior",$C$2)</f>
        <v>Por favor, seleccione la herramienta en el menú superior</v>
      </c>
      <c r="B5" s="5" t="str" cm="1">
        <f t="array" ref="B5">IF($A5="","",_xlfn.TEXTJOIN(", ",TRUE,_xlfn.UNIQUE(_xlfn._xlws.FILTER('Inventario de herramientas'!$C$12:$C$1018,'Inventario de herramientas'!$A$12:$A$1018=$A5,""))))</f>
        <v/>
      </c>
      <c r="C5" s="5" t="str">
        <f>IF(A5="","",IFERROR(VLOOKUP(A5,'Inventario de herramientas'!$A$12:$D$10018,4,FALSE),""))</f>
        <v/>
      </c>
      <c r="D5" s="5" t="str">
        <f>IF(A5="","",IFERROR(VLOOKUP(A5,'Inventario de herramientas'!$A$12:$B$10018,2,FALSE),""))</f>
        <v/>
      </c>
      <c r="E5" s="6" t="str" cm="1">
        <f t="array" ref="E5">IF(OR(A5="",A5=0),"Sin datos",_xlfn.LET(_xlpm.busqueda,_xlfn._xlws.FILTER('Inventario de herramientas'!$E$12:$E$1018,'Inventario de herramientas'!$A$12:$A$1018=A5,""),_xlpm.limpios,TRIM(CLEAN(_xlpm.busqueda)),_xlpm.unicos_lista,_xlfn.UNIQUE(_xlpm.limpios),_xlpm.resultado,_xlfn.TEXTJOIN(CHAR(10),TRUE,_xlpm.unicos_lista),IF(_xlpm.resultado="","Sin datos",_xlpm.resultado)))</f>
        <v>Sin datos</v>
      </c>
      <c r="F5" s="6" t="str" cm="1">
        <f t="array" ref="F5">IF(OR(A5="",A5=0),"Sin datos",_xlfn.LET(_xlpm.busqueda,_xlfn._xlws.FILTER('Inventario de herramientas'!$F$12:$F$1018,'Inventario de herramientas'!$A$12:$A$1018=A5,""),_xlpm.limpios,TRIM(CLEAN(_xlpm.busqueda)),_xlpm.unicos_lista,_xlfn.UNIQUE(_xlpm.limpios),_xlpm.resultado,_xlfn.TEXTJOIN(CHAR(10),TRUE,_xlpm.unicos_lista),IF(_xlpm.resultado="","Sin datos",_xlpm.resultado)))</f>
        <v>Sin datos</v>
      </c>
    </row>
    <row r="6" spans="1:6" ht="167.15" customHeight="1">
      <c r="A6" s="5" t="str">
        <f>IF($D$2="","Por favor, seleccione la herramienta en el menú superior",$D$2)</f>
        <v>Por favor, seleccione la herramienta en el menú superior</v>
      </c>
      <c r="B6" s="5" t="str" cm="1">
        <f t="array" ref="B6">IF($A6="","",_xlfn.TEXTJOIN(", ",TRUE,_xlfn.UNIQUE(_xlfn._xlws.FILTER('Inventario de herramientas'!$C$12:$C$1018,'Inventario de herramientas'!$A$12:$A$1018=$A6,""))))</f>
        <v/>
      </c>
      <c r="C6" s="5" t="str">
        <f>IF(A6="","",IFERROR(VLOOKUP(A6,'Inventario de herramientas'!$A$12:$D$10018,4,FALSE),""))</f>
        <v/>
      </c>
      <c r="D6" s="5" t="str">
        <f>IF(A6="","",IFERROR(VLOOKUP(A6,'Inventario de herramientas'!$A$12:$B$10018,2,FALSE),""))</f>
        <v/>
      </c>
      <c r="E6" s="6" t="str" cm="1">
        <f t="array" ref="E6">IF(OR(A6="",A6=0),"Sin datos",_xlfn.LET(_xlpm.busqueda,_xlfn._xlws.FILTER('Inventario de herramientas'!$E$12:$E$1018,'Inventario de herramientas'!$A$12:$A$1018=A6,""),_xlpm.limpios,TRIM(CLEAN(_xlpm.busqueda)),_xlpm.unicos_lista,_xlfn.UNIQUE(_xlpm.limpios),_xlpm.resultado,_xlfn.TEXTJOIN(CHAR(10),TRUE,_xlpm.unicos_lista),IF(_xlpm.resultado="","Sin datos",_xlpm.resultado)))</f>
        <v>Sin datos</v>
      </c>
      <c r="F6" s="6" t="str" cm="1">
        <f t="array" ref="F6">IF(OR(A6="",A6=0),"Sin datos",_xlfn.LET(_xlpm.busqueda,_xlfn._xlws.FILTER('Inventario de herramientas'!$F$12:$F$1018,'Inventario de herramientas'!$A$12:$A$1018=A6,""),_xlpm.limpios,TRIM(CLEAN(_xlpm.busqueda)),_xlpm.unicos_lista,_xlfn.UNIQUE(_xlpm.limpios),_xlpm.resultado,_xlfn.TEXTJOIN(CHAR(10),TRUE,_xlpm.unicos_lista),IF(_xlpm.resultado="","Sin datos",_xlpm.resultado)))</f>
        <v>Sin datos</v>
      </c>
    </row>
    <row r="7" spans="1:6" ht="136.5" customHeight="1">
      <c r="A7" s="5" t="str">
        <f>IF($E$2="","Por favor, seleccione la herramienta en el menú superior",$E$2)</f>
        <v>Por favor, seleccione la herramienta en el menú superior</v>
      </c>
      <c r="B7" s="5" t="str" cm="1">
        <f t="array" ref="B7">IF($A7="","",_xlfn.TEXTJOIN(", ",TRUE,_xlfn.UNIQUE(_xlfn._xlws.FILTER('Inventario de herramientas'!$C$12:$C$1018,'Inventario de herramientas'!$A$12:$A$1018=$A7,""))))</f>
        <v/>
      </c>
      <c r="C7" s="5" t="str">
        <f>IF(A7="","",IFERROR(VLOOKUP(A7,'Inventario de herramientas'!$A$12:$D$10018,4,FALSE),""))</f>
        <v/>
      </c>
      <c r="D7" s="5" t="str">
        <f>IF(A7="","",IFERROR(VLOOKUP(A7,'Inventario de herramientas'!$A$12:$B$10018,2,FALSE),""))</f>
        <v/>
      </c>
      <c r="E7" s="6" t="str" cm="1">
        <f t="array" ref="E7">IF(OR(A7="",A7=0),"Sin datos",_xlfn.LET(_xlpm.busqueda,_xlfn._xlws.FILTER('Inventario de herramientas'!$E$12:$E$1018,'Inventario de herramientas'!$A$12:$A$1018=A7,""),_xlpm.limpios,TRIM(CLEAN(_xlpm.busqueda)),_xlpm.unicos_lista,_xlfn.UNIQUE(_xlpm.limpios),_xlpm.resultado,_xlfn.TEXTJOIN(CHAR(10),TRUE,_xlpm.unicos_lista),IF(_xlpm.resultado="","Sin datos",_xlpm.resultado)))</f>
        <v>Sin datos</v>
      </c>
      <c r="F7" s="6" t="str" cm="1">
        <f t="array" ref="F7">IF(OR(A7="",A7=0),"Sin datos",_xlfn.LET(_xlpm.busqueda,_xlfn._xlws.FILTER('Inventario de herramientas'!$F$12:$F$1018,'Inventario de herramientas'!$A$12:$A$1018=A7,""),_xlpm.limpios,TRIM(CLEAN(_xlpm.busqueda)),_xlpm.unicos_lista,_xlfn.UNIQUE(_xlpm.limpios),_xlpm.resultado,_xlfn.TEXTJOIN(CHAR(10),TRUE,_xlpm.unicos_lista),IF(_xlpm.resultado="","Sin datos",_xlpm.resultado)))</f>
        <v>Sin datos</v>
      </c>
    </row>
    <row r="8" spans="2:6" ht="14.5">
      <c r="B8" t="str" cm="1">
        <f t="array" ref="B8">IF(A8="","",_xlfn.TEXTJOIN(", ",TRUE,_xlfn._xlws.FILTER('Inventario de herramientas'!$C$12:$C$10019,'Inventario de herramientas'!$A$12:$A$10019=A8)))</f>
        <v/>
      </c>
      <c r="C8" t="str">
        <f>IF(A8="","",IFERROR(VLOOKUP(A8,'Inventario de herramientas'!$A$12:$D$10018,4,FALSE),""))</f>
        <v/>
      </c>
      <c r="D8" t="str">
        <f>IF(A8="","",IFERROR(VLOOKUP(A8,'Inventario de herramientas'!$A$12:$B$10018,2,FALSE),""))</f>
        <v/>
      </c>
      <c r="E8" t="str" cm="1">
        <f t="array" ref="E8">IF(A8="","",_xlfn.TEXTJOIN(CHAR(10),TRUE,_xlfn._xlws.FILTER('Inventario de herramientas'!$E$12:$E$1018,'Inventario de herramientas'!$A$12:$A$1018=A8,"Sin datos")))</f>
        <v/>
      </c>
      <c r="F8" t="str" cm="1">
        <f t="array" ref="F8">IF(A8="","",_xlfn.TEXTJOIN(CHAR(10),TRUE,_xlfn._xlws.FILTER('Inventario de herramientas'!$F$12:$F$1018,'Inventario de herramientas'!$A$12:$A$1018=A8,"Sin datos")))</f>
        <v/>
      </c>
    </row>
    <row r="9" spans="1:6" ht="14.5">
      <c r="A9" s="4"/>
      <c r="B9" s="4" t="str" cm="1">
        <f t="array" ref="B9">IF(A9="","",_xlfn.TEXTJOIN(", ",TRUE,_xlfn._xlws.FILTER('Inventario de herramientas'!$C$12:$C$10019,'Inventario de herramientas'!$A$12:$A$10019=A9)))</f>
        <v/>
      </c>
      <c r="C9" t="str">
        <f>IF(A9="","",IFERROR(VLOOKUP(A9,'Inventario de herramientas'!$A$12:$D$10018,4,FALSE),""))</f>
        <v/>
      </c>
      <c r="D9" t="str">
        <f>IF(A9="","",IFERROR(VLOOKUP(A9,'Inventario de herramientas'!$A$12:$B$10018,2,FALSE),""))</f>
        <v/>
      </c>
      <c r="E9" t="str" cm="1">
        <f t="array" ref="E9">IF(A9="","",_xlfn.TEXTJOIN(CHAR(10),TRUE,_xlfn._xlws.FILTER('Inventario de herramientas'!$E$12:$E$1018,'Inventario de herramientas'!$A$12:$A$1018=A9,"Sin datos")))</f>
        <v/>
      </c>
      <c r="F9" t="str" cm="1">
        <f t="array" ref="F9">IF(A9="","",_xlfn.TEXTJOIN(CHAR(10),TRUE,_xlfn._xlws.FILTER('Inventario de herramientas'!$F$12:$F$1018,'Inventario de herramientas'!$A$12:$A$1018=A9,"Sin datos")))</f>
        <v/>
      </c>
    </row>
    <row r="10" spans="1:6" ht="14.5">
      <c r="A10" s="4"/>
      <c r="B10" s="4" t="str" cm="1">
        <f t="array" ref="B10">IF(A10="","",_xlfn.TEXTJOIN(", ",TRUE,_xlfn._xlws.FILTER('Inventario de herramientas'!$C$12:$C$10019,'Inventario de herramientas'!$A$12:$A$10019=A10)))</f>
        <v/>
      </c>
      <c r="C10" t="str">
        <f>IF(A10="","",IFERROR(VLOOKUP(A10,'Inventario de herramientas'!$A$12:$D$10018,4,FALSE),""))</f>
        <v/>
      </c>
      <c r="D10" t="str">
        <f>IF(A10="","",IFERROR(VLOOKUP(A10,'Inventario de herramientas'!$A$12:$B$10018,2,FALSE),""))</f>
        <v/>
      </c>
      <c r="E10" t="str" cm="1">
        <f t="array" ref="E10">IF(A10="","",_xlfn.TEXTJOIN(CHAR(10),TRUE,_xlfn._xlws.FILTER('Inventario de herramientas'!$E$12:$E$1018,'Inventario de herramientas'!$A$12:$A$1018=A10,"Sin datos")))</f>
        <v/>
      </c>
      <c r="F10" t="str" cm="1">
        <f t="array" ref="F10">IF(A10="","",_xlfn.TEXTJOIN(CHAR(10),TRUE,_xlfn._xlws.FILTER('Inventario de herramientas'!$F$12:$F$1018,'Inventario de herramientas'!$A$12:$A$1018=A10,"Sin datos")))</f>
        <v/>
      </c>
    </row>
    <row r="11" spans="2:6" ht="14.5">
      <c r="B11" t="str" cm="1">
        <f t="array" ref="B11">IF(A11="","",_xlfn.TEXTJOIN(", ",TRUE,_xlfn._xlws.FILTER('Inventario de herramientas'!$C$12:$C$10019,'Inventario de herramientas'!$A$12:$A$10019=A11)))</f>
        <v/>
      </c>
      <c r="C11" t="str">
        <f>IF(A11="","",IFERROR(VLOOKUP(A11,'Inventario de herramientas'!$A$12:$D$10018,4,FALSE),""))</f>
        <v/>
      </c>
      <c r="D11" t="str">
        <f>IF(A11="","",IFERROR(VLOOKUP(A11,'Inventario de herramientas'!$A$12:$B$10018,2,FALSE),""))</f>
        <v/>
      </c>
      <c r="E11" t="str" cm="1">
        <f t="array" ref="E11">IF(A11="","",_xlfn.TEXTJOIN(CHAR(10),TRUE,_xlfn._xlws.FILTER('Inventario de herramientas'!$E$12:$E$1018,'Inventario de herramientas'!$A$12:$A$1018=A11,"Sin datos")))</f>
        <v/>
      </c>
      <c r="F11" t="str" cm="1">
        <f t="array" ref="F11">IF(A11="","",_xlfn.TEXTJOIN(CHAR(10),TRUE,_xlfn._xlws.FILTER('Inventario de herramientas'!$F$12:$F$1018,'Inventario de herramientas'!$A$12:$A$1018=A11,"Sin datos")))</f>
        <v/>
      </c>
    </row>
    <row r="12" spans="2:6" ht="14.5">
      <c r="B12" t="str" cm="1">
        <f t="array" ref="B12">IF(A12="","",_xlfn.TEXTJOIN(", ",TRUE,_xlfn._xlws.FILTER('Inventario de herramientas'!$C$12:$C$10019,'Inventario de herramientas'!$A$12:$A$10019=A12)))</f>
        <v/>
      </c>
      <c r="C12" t="str">
        <f>IF(A12="","",IFERROR(VLOOKUP(A12,'Inventario de herramientas'!$A$12:$D$10018,4,FALSE),""))</f>
        <v/>
      </c>
      <c r="D12" t="str">
        <f>IF(A12="","",IFERROR(VLOOKUP(A12,'Inventario de herramientas'!$A$12:$B$10018,2,FALSE),""))</f>
        <v/>
      </c>
      <c r="E12" t="str" cm="1">
        <f t="array" ref="E12">IF(A12="","",_xlfn.TEXTJOIN(CHAR(10),TRUE,_xlfn._xlws.FILTER('Inventario de herramientas'!$E$12:$E$1018,'Inventario de herramientas'!$A$12:$A$1018=A12,"Sin datos")))</f>
        <v/>
      </c>
      <c r="F12" t="str" cm="1">
        <f t="array" ref="F12">IF(A12="","",_xlfn.TEXTJOIN(CHAR(10),TRUE,_xlfn._xlws.FILTER('Inventario de herramientas'!$F$12:$F$1018,'Inventario de herramientas'!$A$12:$A$1018=A12,"Sin datos")))</f>
        <v/>
      </c>
    </row>
    <row r="13" spans="2:6" ht="14.5">
      <c r="B13" t="str" cm="1">
        <f t="array" ref="B13">IF(A13="","",_xlfn.TEXTJOIN(", ",TRUE,_xlfn._xlws.FILTER('Inventario de herramientas'!$C$12:$C$10019,'Inventario de herramientas'!$A$12:$A$10019=A13)))</f>
        <v/>
      </c>
      <c r="C13" t="str">
        <f>IF(A13="","",IFERROR(VLOOKUP(A13,'Inventario de herramientas'!$A$12:$D$10018,4,FALSE),""))</f>
        <v/>
      </c>
      <c r="D13" t="str">
        <f>IF(A13="","",IFERROR(VLOOKUP(A13,'Inventario de herramientas'!$A$12:$B$10018,2,FALSE),""))</f>
        <v/>
      </c>
      <c r="E13" t="str" cm="1">
        <f t="array" ref="E13">IF(A13="","",_xlfn.TEXTJOIN(CHAR(10),TRUE,_xlfn._xlws.FILTER('Inventario de herramientas'!$E$12:$E$1018,'Inventario de herramientas'!$A$12:$A$1018=A13,"Sin datos")))</f>
        <v/>
      </c>
      <c r="F13" t="str" cm="1">
        <f t="array" ref="F13">IF(A13="","",_xlfn.TEXTJOIN(CHAR(10),TRUE,_xlfn._xlws.FILTER('Inventario de herramientas'!$F$12:$F$1018,'Inventario de herramientas'!$A$12:$A$1018=A13,"Sin datos")))</f>
        <v/>
      </c>
    </row>
    <row r="14" spans="2:6" ht="14.5">
      <c r="B14" t="str" cm="1">
        <f t="array" ref="B14">IF(A14="","",_xlfn.TEXTJOIN(", ",TRUE,_xlfn._xlws.FILTER('Inventario de herramientas'!$C$12:$C$10019,'Inventario de herramientas'!$A$12:$A$10019=A14)))</f>
        <v/>
      </c>
      <c r="C14" t="str">
        <f>IF(A14="","",IFERROR(VLOOKUP(A14,'Inventario de herramientas'!$A$12:$D$10018,4,FALSE),""))</f>
        <v/>
      </c>
      <c r="D14" t="str">
        <f>IF(A14="","",IFERROR(VLOOKUP(A14,'Inventario de herramientas'!$A$12:$B$10018,2,FALSE),""))</f>
        <v/>
      </c>
      <c r="E14" t="str" cm="1">
        <f t="array" ref="E14">IF(A14="","",_xlfn.TEXTJOIN(CHAR(10),TRUE,_xlfn._xlws.FILTER('Inventario de herramientas'!$E$12:$E$1018,'Inventario de herramientas'!$A$12:$A$1018=A14,"Sin datos")))</f>
        <v/>
      </c>
      <c r="F14" t="str" cm="1">
        <f t="array" ref="F14">IF(A14="","",_xlfn.TEXTJOIN(CHAR(10),TRUE,_xlfn._xlws.FILTER('Inventario de herramientas'!$F$12:$F$1018,'Inventario de herramientas'!$A$12:$A$1018=A14,"Sin datos")))</f>
        <v/>
      </c>
    </row>
    <row r="15" spans="2:6" ht="14.5">
      <c r="B15" t="str" cm="1">
        <f t="array" ref="B15">IF(A15="","",_xlfn.TEXTJOIN(", ",TRUE,_xlfn._xlws.FILTER('Inventario de herramientas'!$C$12:$C$10019,'Inventario de herramientas'!$A$12:$A$10019=A15)))</f>
        <v/>
      </c>
      <c r="C15" t="str">
        <f>IF(A15="","",IFERROR(VLOOKUP(A15,'Inventario de herramientas'!$A$12:$D$10018,4,FALSE),""))</f>
        <v/>
      </c>
      <c r="D15" t="str">
        <f>IF(A15="","",IFERROR(VLOOKUP(A15,'Inventario de herramientas'!$A$12:$B$10018,2,FALSE),""))</f>
        <v/>
      </c>
      <c r="E15" t="str" cm="1">
        <f t="array" ref="E15">IF(A15="","",_xlfn.TEXTJOIN(CHAR(10),TRUE,_xlfn._xlws.FILTER('Inventario de herramientas'!$E$12:$E$1018,'Inventario de herramientas'!$A$12:$A$1018=A15,"Sin datos")))</f>
        <v/>
      </c>
      <c r="F15" t="str" cm="1">
        <f t="array" ref="F15">IF(A15="","",_xlfn.TEXTJOIN(CHAR(10),TRUE,_xlfn._xlws.FILTER('Inventario de herramientas'!$F$12:$F$1018,'Inventario de herramientas'!$A$12:$A$1018=A15,"Sin datos")))</f>
        <v/>
      </c>
    </row>
    <row r="16" spans="2:6" ht="14.5">
      <c r="B16" t="str" cm="1">
        <f t="array" ref="B16">IF(A16="","",_xlfn.TEXTJOIN(", ",TRUE,_xlfn._xlws.FILTER('Inventario de herramientas'!$C$12:$C$10019,'Inventario de herramientas'!$A$12:$A$10019=A16)))</f>
        <v/>
      </c>
      <c r="C16" t="str">
        <f>IF(A16="","",IFERROR(VLOOKUP(A16,'Inventario de herramientas'!$A$12:$D$10018,4,FALSE),""))</f>
        <v/>
      </c>
      <c r="D16" t="str">
        <f>IF(A16="","",IFERROR(VLOOKUP(A16,'Inventario de herramientas'!$A$12:$B$10018,2,FALSE),""))</f>
        <v/>
      </c>
      <c r="E16" t="str" cm="1">
        <f t="array" ref="E16">IF(A16="","",_xlfn.TEXTJOIN(CHAR(10),TRUE,_xlfn._xlws.FILTER('Inventario de herramientas'!$E$12:$E$1018,'Inventario de herramientas'!$A$12:$A$1018=A16,"Sin datos")))</f>
        <v/>
      </c>
      <c r="F16" t="str" cm="1">
        <f t="array" ref="F16">IF(A16="","",_xlfn.TEXTJOIN(CHAR(10),TRUE,_xlfn._xlws.FILTER('Inventario de herramientas'!$F$12:$F$1018,'Inventario de herramientas'!$A$12:$A$1018=A16,"Sin datos")))</f>
        <v/>
      </c>
    </row>
    <row r="17" spans="2:6" ht="14.5">
      <c r="B17" t="str" cm="1">
        <f t="array" ref="B17">IF(A17="","",_xlfn.TEXTJOIN(", ",TRUE,_xlfn._xlws.FILTER('Inventario de herramientas'!$C$12:$C$10019,'Inventario de herramientas'!$A$12:$A$10019=A17)))</f>
        <v/>
      </c>
      <c r="C17" t="str">
        <f>IF(A17="","",IFERROR(VLOOKUP(A17,'Inventario de herramientas'!$A$12:$D$10018,4,FALSE),""))</f>
        <v/>
      </c>
      <c r="D17" t="str">
        <f>IF(A17="","",IFERROR(VLOOKUP(A17,'Inventario de herramientas'!$A$12:$B$10018,2,FALSE),""))</f>
        <v/>
      </c>
      <c r="E17" t="str" cm="1">
        <f t="array" ref="E17">IF(A17="","",_xlfn.TEXTJOIN(CHAR(10),TRUE,_xlfn._xlws.FILTER('Inventario de herramientas'!$E$12:$E$1018,'Inventario de herramientas'!$A$12:$A$1018=A17,"Sin datos")))</f>
        <v/>
      </c>
      <c r="F17" t="str" cm="1">
        <f t="array" ref="F17">IF(A17="","",_xlfn.TEXTJOIN(CHAR(10),TRUE,_xlfn._xlws.FILTER('Inventario de herramientas'!$F$12:$F$1018,'Inventario de herramientas'!$A$12:$A$1018=A17,"Sin datos")))</f>
        <v/>
      </c>
    </row>
    <row r="18" spans="2:6" ht="14.5">
      <c r="B18" t="str" cm="1">
        <f t="array" ref="B18">IF(A18="","",_xlfn.TEXTJOIN(", ",TRUE,_xlfn._xlws.FILTER('Inventario de herramientas'!$C$12:$C$10019,'Inventario de herramientas'!$A$12:$A$10019=A18)))</f>
        <v/>
      </c>
      <c r="C18" t="str">
        <f>IF(A18="","",IFERROR(VLOOKUP(A18,'Inventario de herramientas'!$A$12:$D$10018,4,FALSE),""))</f>
        <v/>
      </c>
      <c r="D18" t="str">
        <f>IF(A18="","",IFERROR(VLOOKUP(A18,'Inventario de herramientas'!$A$12:$B$10018,2,FALSE),""))</f>
        <v/>
      </c>
      <c r="E18" t="str" cm="1">
        <f t="array" ref="E18">IF(A18="","",_xlfn.TEXTJOIN(CHAR(10),TRUE,_xlfn._xlws.FILTER('Inventario de herramientas'!$E$12:$E$1018,'Inventario de herramientas'!$A$12:$A$1018=A18,"Sin datos")))</f>
        <v/>
      </c>
      <c r="F18" t="str" cm="1">
        <f t="array" ref="F18">IF(A18="","",_xlfn.TEXTJOIN(CHAR(10),TRUE,_xlfn._xlws.FILTER('Inventario de herramientas'!$F$12:$F$1018,'Inventario de herramientas'!$A$12:$A$1018=A18,"Sin datos")))</f>
        <v/>
      </c>
    </row>
    <row r="19" spans="2:6" ht="14.5">
      <c r="B19" t="str" cm="1">
        <f t="array" ref="B19">IF(A19="","",_xlfn.TEXTJOIN(", ",TRUE,_xlfn._xlws.FILTER('Inventario de herramientas'!$C$12:$C$10019,'Inventario de herramientas'!$A$12:$A$10019=A19)))</f>
        <v/>
      </c>
      <c r="C19" t="str">
        <f>IF(A19="","",IFERROR(VLOOKUP(A19,'Inventario de herramientas'!$A$12:$D$10018,4,FALSE),""))</f>
        <v/>
      </c>
      <c r="D19" t="str">
        <f>IF(A19="","",IFERROR(VLOOKUP(A19,'Inventario de herramientas'!$A$12:$B$10018,2,FALSE),""))</f>
        <v/>
      </c>
      <c r="E19" t="str" cm="1">
        <f t="array" ref="E19">IF(A19="","",_xlfn.TEXTJOIN(CHAR(10),TRUE,_xlfn._xlws.FILTER('Inventario de herramientas'!$E$12:$E$1018,'Inventario de herramientas'!$A$12:$A$1018=A19,"Sin datos")))</f>
        <v/>
      </c>
      <c r="F19" t="str" cm="1">
        <f t="array" ref="F19">IF(A19="","",_xlfn.TEXTJOIN(CHAR(10),TRUE,_xlfn._xlws.FILTER('Inventario de herramientas'!$F$12:$F$1018,'Inventario de herramientas'!$A$12:$A$1018=A19,"Sin datos")))</f>
        <v/>
      </c>
    </row>
    <row r="20" spans="2:6" ht="14.5">
      <c r="B20" t="str" cm="1">
        <f t="array" ref="B20">IF(A20="","",_xlfn.TEXTJOIN(", ",TRUE,_xlfn._xlws.FILTER('Inventario de herramientas'!$C$12:$C$10019,'Inventario de herramientas'!$A$12:$A$10019=A20)))</f>
        <v/>
      </c>
      <c r="C20" t="str">
        <f>IF(A20="","",IFERROR(VLOOKUP(A20,'Inventario de herramientas'!$A$12:$D$10018,4,FALSE),""))</f>
        <v/>
      </c>
      <c r="D20" t="str">
        <f>IF(A20="","",IFERROR(VLOOKUP(A20,'Inventario de herramientas'!$A$12:$B$10018,2,FALSE),""))</f>
        <v/>
      </c>
      <c r="E20" t="str" cm="1">
        <f t="array" ref="E20">IF(A20="","",_xlfn.TEXTJOIN(CHAR(10),TRUE,_xlfn._xlws.FILTER('Inventario de herramientas'!$E$12:$E$1018,'Inventario de herramientas'!$A$12:$A$1018=A20,"Sin datos")))</f>
        <v/>
      </c>
      <c r="F20" t="str" cm="1">
        <f t="array" ref="F20">IF(A20="","",_xlfn.TEXTJOIN(CHAR(10),TRUE,_xlfn._xlws.FILTER('Inventario de herramientas'!$F$12:$F$1018,'Inventario de herramientas'!$A$12:$A$1018=A20,"Sin datos")))</f>
        <v/>
      </c>
    </row>
    <row r="21" spans="2:6" ht="14.5">
      <c r="B21" t="str" cm="1">
        <f t="array" ref="B21">IF(A21="","",_xlfn.TEXTJOIN(", ",TRUE,_xlfn._xlws.FILTER('Inventario de herramientas'!$C$12:$C$10019,'Inventario de herramientas'!$A$12:$A$10019=A21)))</f>
        <v/>
      </c>
      <c r="C21" t="str">
        <f>IF(A21="","",IFERROR(VLOOKUP(A21,'Inventario de herramientas'!$A$12:$D$10018,4,FALSE),""))</f>
        <v/>
      </c>
      <c r="D21" t="str">
        <f>IF(A21="","",IFERROR(VLOOKUP(A21,'Inventario de herramientas'!$A$12:$B$10018,2,FALSE),""))</f>
        <v/>
      </c>
      <c r="E21" t="str" cm="1">
        <f t="array" ref="E21">IF(A21="","",_xlfn.TEXTJOIN(CHAR(10),TRUE,_xlfn._xlws.FILTER('Inventario de herramientas'!$E$12:$E$1018,'Inventario de herramientas'!$A$12:$A$1018=A21,"Sin datos")))</f>
        <v/>
      </c>
      <c r="F21" t="str" cm="1">
        <f t="array" ref="F21">IF(A21="","",_xlfn.TEXTJOIN(CHAR(10),TRUE,_xlfn._xlws.FILTER('Inventario de herramientas'!$F$12:$F$1018,'Inventario de herramientas'!$A$12:$A$1018=A21,"Sin datos")))</f>
        <v/>
      </c>
    </row>
    <row r="22" spans="2:6" ht="14.5">
      <c r="B22" t="str" cm="1">
        <f t="array" ref="B22">IF(A22="","",_xlfn.TEXTJOIN(", ",TRUE,_xlfn._xlws.FILTER('Inventario de herramientas'!$C$12:$C$10019,'Inventario de herramientas'!$A$12:$A$10019=A22)))</f>
        <v/>
      </c>
      <c r="C22" t="str">
        <f>IF(A22="","",IFERROR(VLOOKUP(A22,'Inventario de herramientas'!$A$12:$D$10018,4,FALSE),""))</f>
        <v/>
      </c>
      <c r="D22" t="str">
        <f>IF(A22="","",IFERROR(VLOOKUP(A22,'Inventario de herramientas'!$A$12:$B$10018,2,FALSE),""))</f>
        <v/>
      </c>
      <c r="E22" t="str" cm="1">
        <f t="array" ref="E22">IF(A22="","",_xlfn.TEXTJOIN(CHAR(10),TRUE,_xlfn._xlws.FILTER('Inventario de herramientas'!$E$12:$E$1018,'Inventario de herramientas'!$A$12:$A$1018=A22,"Sin datos")))</f>
        <v/>
      </c>
      <c r="F22" t="str" cm="1">
        <f t="array" ref="F22">IF(A22="","",_xlfn.TEXTJOIN(CHAR(10),TRUE,_xlfn._xlws.FILTER('Inventario de herramientas'!$F$12:$F$1018,'Inventario de herramientas'!$A$12:$A$1018=A22,"Sin datos")))</f>
        <v/>
      </c>
    </row>
    <row r="23" spans="2:6" ht="14.5">
      <c r="B23" t="str" cm="1">
        <f t="array" ref="B23">IF(A23="","",_xlfn.TEXTJOIN(", ",TRUE,_xlfn._xlws.FILTER('Inventario de herramientas'!$C$12:$C$10019,'Inventario de herramientas'!$A$12:$A$10019=A23)))</f>
        <v/>
      </c>
      <c r="C23" t="str">
        <f>IF(A23="","",IFERROR(VLOOKUP(A23,'Inventario de herramientas'!$A$12:$D$10018,4,FALSE),""))</f>
        <v/>
      </c>
      <c r="D23" t="str">
        <f>IF(A23="","",IFERROR(VLOOKUP(A23,'Inventario de herramientas'!$A$12:$B$10018,2,FALSE),""))</f>
        <v/>
      </c>
      <c r="E23" t="str" cm="1">
        <f t="array" ref="E23">IF(A23="","",_xlfn.TEXTJOIN(CHAR(10),TRUE,_xlfn._xlws.FILTER('Inventario de herramientas'!$E$12:$E$1018,'Inventario de herramientas'!$A$12:$A$1018=A23,"Sin datos")))</f>
        <v/>
      </c>
      <c r="F23" t="str" cm="1">
        <f t="array" ref="F23">IF(A23="","",_xlfn.TEXTJOIN(CHAR(10),TRUE,_xlfn._xlws.FILTER('Inventario de herramientas'!$F$12:$F$1018,'Inventario de herramientas'!$A$12:$A$1018=A23,"Sin datos")))</f>
        <v/>
      </c>
    </row>
    <row r="24" spans="2:6" ht="14.5">
      <c r="B24" t="str" cm="1">
        <f t="array" ref="B24">IF(A24="","",_xlfn.TEXTJOIN(", ",TRUE,_xlfn._xlws.FILTER('Inventario de herramientas'!$C$12:$C$10019,'Inventario de herramientas'!$A$12:$A$10019=A24)))</f>
        <v/>
      </c>
      <c r="C24" t="str">
        <f>IF(A24="","",IFERROR(VLOOKUP(A24,'Inventario de herramientas'!$A$12:$D$10018,4,FALSE),""))</f>
        <v/>
      </c>
      <c r="D24" t="str">
        <f>IF(A24="","",IFERROR(VLOOKUP(A24,'Inventario de herramientas'!$A$12:$B$10018,2,FALSE),""))</f>
        <v/>
      </c>
      <c r="E24" t="str" cm="1">
        <f t="array" ref="E24">IF(A24="","",_xlfn.TEXTJOIN(CHAR(10),TRUE,_xlfn._xlws.FILTER('Inventario de herramientas'!$E$12:$E$1018,'Inventario de herramientas'!$A$12:$A$1018=A24,"Sin datos")))</f>
        <v/>
      </c>
      <c r="F24" t="str" cm="1">
        <f t="array" ref="F24">IF(A24="","",_xlfn.TEXTJOIN(CHAR(10),TRUE,_xlfn._xlws.FILTER('Inventario de herramientas'!$F$12:$F$1018,'Inventario de herramientas'!$A$12:$A$1018=A24,"Sin datos")))</f>
        <v/>
      </c>
    </row>
    <row r="25" spans="2:6" ht="14.5">
      <c r="B25" t="str" cm="1">
        <f t="array" ref="B25">IF(A25="","",_xlfn.TEXTJOIN(", ",TRUE,_xlfn._xlws.FILTER('Inventario de herramientas'!$C$12:$C$10019,'Inventario de herramientas'!$A$12:$A$10019=A25)))</f>
        <v/>
      </c>
      <c r="C25" t="str">
        <f>IF(A25="","",IFERROR(VLOOKUP(A25,'Inventario de herramientas'!$A$12:$D$10018,4,FALSE),""))</f>
        <v/>
      </c>
      <c r="D25" t="str">
        <f>IF(A25="","",IFERROR(VLOOKUP(A25,'Inventario de herramientas'!$A$12:$B$10018,2,FALSE),""))</f>
        <v/>
      </c>
      <c r="E25" t="str" cm="1">
        <f t="array" ref="E25">IF(A25="","",_xlfn.TEXTJOIN(CHAR(10),TRUE,_xlfn._xlws.FILTER('Inventario de herramientas'!$E$12:$E$1018,'Inventario de herramientas'!$A$12:$A$1018=A25,"Sin datos")))</f>
        <v/>
      </c>
      <c r="F25" t="str" cm="1">
        <f t="array" ref="F25">IF(A25="","",_xlfn.TEXTJOIN(CHAR(10),TRUE,_xlfn._xlws.FILTER('Inventario de herramientas'!$F$12:$F$1018,'Inventario de herramientas'!$A$12:$A$1018=A25,"Sin datos")))</f>
        <v/>
      </c>
    </row>
    <row r="26" spans="2:6" ht="14.5">
      <c r="B26" t="str" cm="1">
        <f t="array" ref="B26">IF(A26="","",_xlfn.TEXTJOIN(", ",TRUE,_xlfn._xlws.FILTER('Inventario de herramientas'!$C$12:$C$10019,'Inventario de herramientas'!$A$12:$A$10019=A26)))</f>
        <v/>
      </c>
      <c r="C26" t="str">
        <f>IF(A26="","",IFERROR(VLOOKUP(A26,'Inventario de herramientas'!$A$12:$D$10018,4,FALSE),""))</f>
        <v/>
      </c>
      <c r="D26" t="str">
        <f>IF(A26="","",IFERROR(VLOOKUP(A26,'Inventario de herramientas'!$A$12:$B$10018,2,FALSE),""))</f>
        <v/>
      </c>
      <c r="E26" t="str" cm="1">
        <f t="array" ref="E26">IF(A26="","",_xlfn.TEXTJOIN(CHAR(10),TRUE,_xlfn._xlws.FILTER('Inventario de herramientas'!$E$12:$E$1018,'Inventario de herramientas'!$A$12:$A$1018=A26,"Sin datos")))</f>
        <v/>
      </c>
      <c r="F26" t="str" cm="1">
        <f t="array" ref="F26">IF(A26="","",_xlfn.TEXTJOIN(CHAR(10),TRUE,_xlfn._xlws.FILTER('Inventario de herramientas'!$F$12:$F$1018,'Inventario de herramientas'!$A$12:$A$1018=A26,"Sin datos")))</f>
        <v/>
      </c>
    </row>
    <row r="27" spans="2:6" ht="14.5">
      <c r="B27" t="str" cm="1">
        <f t="array" ref="B27">IF(A27="","",_xlfn.TEXTJOIN(", ",TRUE,_xlfn._xlws.FILTER('Inventario de herramientas'!$C$12:$C$10019,'Inventario de herramientas'!$A$12:$A$10019=A27)))</f>
        <v/>
      </c>
      <c r="C27" t="str">
        <f>IF(A27="","",IFERROR(VLOOKUP(A27,'Inventario de herramientas'!$A$12:$D$10018,4,FALSE),""))</f>
        <v/>
      </c>
      <c r="D27" t="str">
        <f>IF(A27="","",IFERROR(VLOOKUP(A27,'Inventario de herramientas'!$A$12:$B$10018,2,FALSE),""))</f>
        <v/>
      </c>
      <c r="E27" t="str" cm="1">
        <f t="array" ref="E27">IF(A27="","",_xlfn.TEXTJOIN(CHAR(10),TRUE,_xlfn._xlws.FILTER('Inventario de herramientas'!$E$12:$E$1018,'Inventario de herramientas'!$A$12:$A$1018=A27,"Sin datos")))</f>
        <v/>
      </c>
      <c r="F27" t="str" cm="1">
        <f t="array" ref="F27">IF(A27="","",_xlfn.TEXTJOIN(CHAR(10),TRUE,_xlfn._xlws.FILTER('Inventario de herramientas'!$F$12:$F$1018,'Inventario de herramientas'!$A$12:$A$1018=A27,"Sin datos")))</f>
        <v/>
      </c>
    </row>
    <row r="28" spans="2:6" ht="14.5" hidden="1">
      <c r="B28" t="str" cm="1">
        <f t="array" ref="B28">IF(A28="","",_xlfn.TEXTJOIN(", ",TRUE,_xlfn._xlws.FILTER('Inventario de herramientas'!$C$12:$C$10019,'Inventario de herramientas'!$A$12:$A$10019=A28)))</f>
        <v/>
      </c>
      <c r="C28" t="str">
        <f>IF(A28="","",IFERROR(VLOOKUP(A28,'Inventario de herramientas'!$A$12:$D$10018,4,FALSE),""))</f>
        <v/>
      </c>
      <c r="D28" t="str">
        <f>IF(A28="","",IFERROR(VLOOKUP(A28,'Inventario de herramientas'!$A$12:$B$10018,2,FALSE),""))</f>
        <v/>
      </c>
      <c r="E28" t="str" cm="1">
        <f t="array" ref="E28">IF(A28="","",_xlfn.TEXTJOIN(CHAR(10),TRUE,_xlfn._xlws.FILTER('Inventario de herramientas'!$E$12:$E$1018,'Inventario de herramientas'!$A$12:$A$1018=A28,"Sin datos")))</f>
        <v/>
      </c>
      <c r="F28" t="str" cm="1">
        <f t="array" ref="F28">IF(A28="","",_xlfn.TEXTJOIN(CHAR(10),TRUE,_xlfn._xlws.FILTER('Inventario de herramientas'!$F$12:$F$1018,'Inventario de herramientas'!$A$12:$A$1018=A28,"Sin datos")))</f>
        <v/>
      </c>
    </row>
    <row r="29" spans="2:6" ht="14.5" hidden="1">
      <c r="B29" t="str" cm="1">
        <f t="array" ref="B29">IF(A29="","",_xlfn.TEXTJOIN(", ",TRUE,_xlfn._xlws.FILTER('Inventario de herramientas'!$C$12:$C$10019,'Inventario de herramientas'!$A$12:$A$10019=A29)))</f>
        <v/>
      </c>
      <c r="C29" t="str">
        <f>IF(A29="","",IFERROR(VLOOKUP(A29,'Inventario de herramientas'!$A$12:$D$10018,4,FALSE),""))</f>
        <v/>
      </c>
      <c r="D29" t="str">
        <f>IF(A29="","",IFERROR(VLOOKUP(A29,'Inventario de herramientas'!$A$12:$B$10018,2,FALSE),""))</f>
        <v/>
      </c>
      <c r="E29" t="str" cm="1">
        <f t="array" ref="E29">IF(A29="","",_xlfn.TEXTJOIN(CHAR(10),TRUE,_xlfn._xlws.FILTER('Inventario de herramientas'!$E$12:$E$1018,'Inventario de herramientas'!$A$12:$A$1018=A29,"Sin datos")))</f>
        <v/>
      </c>
      <c r="F29" t="str" cm="1">
        <f t="array" ref="F29">IF(A29="","",_xlfn.TEXTJOIN(CHAR(10),TRUE,_xlfn._xlws.FILTER('Inventario de herramientas'!$F$12:$F$1018,'Inventario de herramientas'!$A$12:$A$1018=A29,"Sin datos")))</f>
        <v/>
      </c>
    </row>
    <row r="30" spans="2:6" ht="14.5" hidden="1">
      <c r="B30" t="str" cm="1">
        <f t="array" ref="B30">IF(A30="","",_xlfn.TEXTJOIN(", ",TRUE,_xlfn._xlws.FILTER('Inventario de herramientas'!$C$12:$C$10019,'Inventario de herramientas'!$A$12:$A$10019=A30)))</f>
        <v/>
      </c>
      <c r="C30" t="str">
        <f>IF(A30="","",IFERROR(VLOOKUP(A30,'Inventario de herramientas'!$A$12:$D$10018,4,FALSE),""))</f>
        <v/>
      </c>
      <c r="D30" t="str">
        <f>IF(A30="","",IFERROR(VLOOKUP(A30,'Inventario de herramientas'!$A$12:$B$10018,2,FALSE),""))</f>
        <v/>
      </c>
      <c r="E30" t="str" cm="1">
        <f t="array" ref="E30">IF(A30="","",_xlfn.TEXTJOIN(CHAR(10),TRUE,_xlfn._xlws.FILTER('Inventario de herramientas'!$E$12:$E$1018,'Inventario de herramientas'!$A$12:$A$1018=A30,"Sin datos")))</f>
        <v/>
      </c>
      <c r="F30" t="str" cm="1">
        <f t="array" ref="F30">IF(A30="","",_xlfn.TEXTJOIN(CHAR(10),TRUE,_xlfn._xlws.FILTER('Inventario de herramientas'!$F$12:$F$1018,'Inventario de herramientas'!$A$12:$A$1018=A30,"Sin datos")))</f>
        <v/>
      </c>
    </row>
    <row r="31" spans="2:6" ht="14.5" hidden="1">
      <c r="B31" t="str" cm="1">
        <f t="array" ref="B31">IF(A31="","",_xlfn.TEXTJOIN(", ",TRUE,_xlfn._xlws.FILTER('Inventario de herramientas'!$C$12:$C$10019,'Inventario de herramientas'!$A$12:$A$10019=A31)))</f>
        <v/>
      </c>
      <c r="C31" t="str">
        <f>IF(A31="","",IFERROR(VLOOKUP(A31,'Inventario de herramientas'!$A$12:$D$10018,4,FALSE),""))</f>
        <v/>
      </c>
      <c r="D31" t="str">
        <f>IF(A31="","",IFERROR(VLOOKUP(A31,'Inventario de herramientas'!$A$12:$B$10018,2,FALSE),""))</f>
        <v/>
      </c>
      <c r="E31" t="str" cm="1">
        <f t="array" ref="E31">IF(A31="","",_xlfn.TEXTJOIN(CHAR(10),TRUE,_xlfn._xlws.FILTER('Inventario de herramientas'!$E$12:$E$1018,'Inventario de herramientas'!$A$12:$A$1018=A31,"Sin datos")))</f>
        <v/>
      </c>
      <c r="F31" t="str" cm="1">
        <f t="array" ref="F31">IF(A31="","",_xlfn.TEXTJOIN(CHAR(10),TRUE,_xlfn._xlws.FILTER('Inventario de herramientas'!$F$12:$F$1018,'Inventario de herramientas'!$A$12:$A$1018=A31,"Sin datos")))</f>
        <v/>
      </c>
    </row>
    <row r="32" spans="2:6" ht="14.5" hidden="1">
      <c r="B32" t="str" cm="1">
        <f t="array" ref="B32">IF(A32="","",_xlfn.TEXTJOIN(", ",TRUE,_xlfn._xlws.FILTER('Inventario de herramientas'!$C$12:$C$10019,'Inventario de herramientas'!$A$12:$A$10019=A32)))</f>
        <v/>
      </c>
      <c r="C32" t="str">
        <f>IF(A32="","",IFERROR(VLOOKUP(A32,'Inventario de herramientas'!$A$12:$D$10018,4,FALSE),""))</f>
        <v/>
      </c>
      <c r="D32" t="str">
        <f>IF(A32="","",IFERROR(VLOOKUP(A32,'Inventario de herramientas'!$A$12:$B$10018,2,FALSE),""))</f>
        <v/>
      </c>
      <c r="E32" t="str" cm="1">
        <f t="array" ref="E32">IF(A32="","",_xlfn.TEXTJOIN(CHAR(10),TRUE,_xlfn._xlws.FILTER('Inventario de herramientas'!$E$12:$E$1018,'Inventario de herramientas'!$A$12:$A$1018=A32,"Sin datos")))</f>
        <v/>
      </c>
      <c r="F32" t="str" cm="1">
        <f t="array" ref="F32">IF(A32="","",_xlfn.TEXTJOIN(CHAR(10),TRUE,_xlfn._xlws.FILTER('Inventario de herramientas'!$F$12:$F$1018,'Inventario de herramientas'!$A$12:$A$1018=A32,"Sin datos")))</f>
        <v/>
      </c>
    </row>
    <row r="33" spans="2:6" ht="14.5" hidden="1">
      <c r="B33" t="str" cm="1">
        <f t="array" ref="B33">IF(A33="","",_xlfn.TEXTJOIN(", ",TRUE,_xlfn._xlws.FILTER('Inventario de herramientas'!$C$12:$C$10019,'Inventario de herramientas'!$A$12:$A$10019=A33)))</f>
        <v/>
      </c>
      <c r="C33" t="str">
        <f>IF(A33="","",IFERROR(VLOOKUP(A33,'Inventario de herramientas'!$A$12:$D$10018,4,FALSE),""))</f>
        <v/>
      </c>
      <c r="D33" t="str">
        <f>IF(A33="","",IFERROR(VLOOKUP(A33,'Inventario de herramientas'!$A$12:$B$10018,2,FALSE),""))</f>
        <v/>
      </c>
      <c r="E33" t="str" cm="1">
        <f t="array" ref="E33">IF(A33="","",_xlfn.TEXTJOIN(CHAR(10),TRUE,_xlfn._xlws.FILTER('Inventario de herramientas'!$E$12:$E$1018,'Inventario de herramientas'!$A$12:$A$1018=A33,"Sin datos")))</f>
        <v/>
      </c>
      <c r="F33" t="str" cm="1">
        <f t="array" ref="F33">IF(A33="","",_xlfn.TEXTJOIN(CHAR(10),TRUE,_xlfn._xlws.FILTER('Inventario de herramientas'!$F$12:$F$1018,'Inventario de herramientas'!$A$12:$A$1018=A33,"Sin datos")))</f>
        <v/>
      </c>
    </row>
  </sheetData>
  <dataValidations count="1">
    <dataValidation type="list" allowBlank="1" showInputMessage="1" sqref="C2:E2">
      <formula1>'Listado único'!$A$3:$A$1048576</formula1>
    </dataValidation>
  </dataValidations>
  <hyperlinks>
    <hyperlink ref="A1" location="'Ayuda comparador herramientas'!A1" display="'Ayuda comparador herramientas'!A1"/>
    <hyperlink ref="A1" location="'Ayuda comparador herramientas'!A1" display="'Ayuda comparador herramientas'!A1"/>
    <hyperlink ref="A1" location="'Ayuda comparador herramientas'!A1" display="'Ayuda comparador herramientas'!A1"/>
    <hyperlink ref="A1" location="Inicio!A1" display="Inicio!A1"/>
    <hyperlink ref="A1" location="Inicio!A1" display="Inicio!A1"/>
    <hyperlink ref="A1" location="Inicio!A1" display="Inicio!A1"/>
    <hyperlink ref="A1" location="Buscador!A1" display="Buscador!A1"/>
    <hyperlink ref="A1" location="Buscador!A1" display="Buscador!A1"/>
    <hyperlink ref="A1" location="Buscador!A1" display="Buscador!A1"/>
    <hyperlink ref="A1" location="'Inventario de herramientas'!A1" display="'Inventario de herramientas'!A1"/>
    <hyperlink ref="A1" location="'Inventario de herramientas'!A1" display="'Inventario de herramientas'!A1"/>
    <hyperlink ref="A1" location="'Inventario de herramientas'!A1" display="'Inventario de herramientas'!A1"/>
    <hyperlink ref="A1" location="'Comparador de herramientas'!A1" display="'Comparador de herramientas'!A1"/>
    <hyperlink ref="A1" location="'Comparador de herramientas'!A1" display="'Comparador de herramientas'!A1"/>
    <hyperlink ref="A1" location="'Comparador de herramientas'!A1" display="'Comparador de herramientas'!A1"/>
    <hyperlink ref="A1" location="Créditos!A1" display="Créditos!A1"/>
    <hyperlink ref="A1" location="Créditos!A1" display="Créditos!A1"/>
    <hyperlink ref="A1" location="Créditos!A1" display="Créditos!A1"/>
    <hyperlink ref="A1" location="'¡Atención!'!A1" display="'¡Atención!'!A1"/>
    <hyperlink ref="A1" location="'¡Atención!'!A1" display="'¡Atención!'!A1"/>
    <hyperlink ref="A1" location="'¡Atención!'!A1" display="'¡Atención!'!A1"/>
  </hyperlinks>
  <pageMargins left="0.7" right="0.7" top="0.75" bottom="0.75" header="0.3" footer="0.3"/>
  <drawing r:id="rId2"/>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B5B0DF7-991B-4466-8F7A-031A1248FC89}">
  <sheetPr codeName="Hoja4">
    <tabColor theme="4" tint="-0.249970003962517"/>
  </sheetPr>
  <dimension ref="C9:H48"/>
  <sheetViews>
    <sheetView showGridLines="0" showRowColHeaders="0" workbookViewId="0" topLeftCell="A1"/>
  </sheetViews>
  <sheetFormatPr defaultColWidth="11.4542857142857" defaultRowHeight="14.5"/>
  <cols>
    <col min="3" max="3" width="61.2857142857143" customWidth="1"/>
    <col min="4" max="4" width="1.14285714285714" customWidth="1"/>
  </cols>
  <sheetData>
    <row r="1" ht="61" customHeight="1"/>
    <row r="9" spans="3:3" ht="14.5">
      <c r="C9" s="16" t="s">
        <v>76</v>
      </c>
    </row>
    <row r="10" spans="3:5" ht="14.5">
      <c r="C10" t="s">
        <v>77</v>
      </c>
      <c r="D10" s="19"/>
      <c r="E10" t="s">
        <v>78</v>
      </c>
    </row>
    <row r="11" spans="3:3" ht="14.5">
      <c r="C11" s="16" t="s">
        <v>79</v>
      </c>
    </row>
    <row r="12" spans="3:8" ht="14.5">
      <c r="C12" s="21" t="s">
        <v>281</v>
      </c>
      <c r="D12" s="22"/>
      <c r="E12" s="21" t="s">
        <v>78</v>
      </c>
      <c r="F12" s="21"/>
      <c r="G12" s="21"/>
      <c r="H12" s="21"/>
    </row>
    <row r="13" spans="3:5" ht="14.5">
      <c r="C13" t="s">
        <v>279</v>
      </c>
      <c r="D13" s="19"/>
      <c r="E13" t="s">
        <v>78</v>
      </c>
    </row>
    <row r="14" spans="3:8" ht="14.5">
      <c r="C14" s="21" t="s">
        <v>282</v>
      </c>
      <c r="D14" s="22"/>
      <c r="E14" s="21" t="s">
        <v>78</v>
      </c>
      <c r="F14" s="21"/>
      <c r="G14" s="21"/>
      <c r="H14" s="21"/>
    </row>
    <row r="15" spans="3:5" ht="14.5">
      <c r="C15" t="s">
        <v>280</v>
      </c>
      <c r="D15" s="19"/>
      <c r="E15" t="s">
        <v>78</v>
      </c>
    </row>
    <row r="16" spans="3:8" ht="14.5">
      <c r="C16" s="21" t="s">
        <v>283</v>
      </c>
      <c r="D16" s="22"/>
      <c r="E16" s="21" t="s">
        <v>78</v>
      </c>
      <c r="F16" s="21"/>
      <c r="G16" s="21"/>
      <c r="H16" s="21"/>
    </row>
    <row r="17" spans="3:3" ht="14.5">
      <c r="C17" s="20" t="s">
        <v>284</v>
      </c>
    </row>
    <row r="18" spans="3:8" ht="14.5">
      <c r="C18" s="21" t="s">
        <v>290</v>
      </c>
      <c r="D18" s="22"/>
      <c r="E18" s="21" t="s">
        <v>291</v>
      </c>
      <c r="F18" s="21"/>
      <c r="G18" s="21"/>
      <c r="H18" s="21"/>
    </row>
    <row r="19" spans="3:5" ht="14.5">
      <c r="C19" t="s">
        <v>293</v>
      </c>
      <c r="D19" s="19"/>
      <c r="E19" t="s">
        <v>292</v>
      </c>
    </row>
    <row r="20" spans="3:8" ht="14.5">
      <c r="C20" s="21" t="s">
        <v>294</v>
      </c>
      <c r="D20" s="22"/>
      <c r="E20" s="21" t="s">
        <v>295</v>
      </c>
      <c r="F20" s="21"/>
      <c r="G20" s="21"/>
      <c r="H20" s="21"/>
    </row>
    <row r="21" spans="3:5" ht="14.5">
      <c r="C21" t="s">
        <v>296</v>
      </c>
      <c r="D21" s="19"/>
      <c r="E21" t="s">
        <v>297</v>
      </c>
    </row>
    <row r="22" spans="3:8" ht="14.5">
      <c r="C22" s="21" t="s">
        <v>298</v>
      </c>
      <c r="D22" s="22"/>
      <c r="E22" s="21" t="s">
        <v>299</v>
      </c>
      <c r="F22" s="21"/>
      <c r="G22" s="21"/>
      <c r="H22" s="21"/>
    </row>
    <row r="23" spans="3:5" ht="14.5">
      <c r="C23" t="s">
        <v>300</v>
      </c>
      <c r="D23" s="19"/>
      <c r="E23" t="s">
        <v>301</v>
      </c>
    </row>
    <row r="24" spans="3:8" ht="14.5">
      <c r="C24" s="21" t="s">
        <v>302</v>
      </c>
      <c r="D24" s="22"/>
      <c r="E24" s="21" t="s">
        <v>303</v>
      </c>
      <c r="F24" s="21"/>
      <c r="G24" s="21"/>
      <c r="H24" s="21"/>
    </row>
    <row r="25" spans="3:5" ht="14.5">
      <c r="C25" t="s">
        <v>304</v>
      </c>
      <c r="D25" s="19"/>
      <c r="E25" t="s">
        <v>305</v>
      </c>
    </row>
    <row r="26" spans="3:8" ht="14.5">
      <c r="C26" s="21" t="s">
        <v>306</v>
      </c>
      <c r="D26" s="22"/>
      <c r="E26" s="21" t="s">
        <v>307</v>
      </c>
      <c r="F26" s="21"/>
      <c r="G26" s="21"/>
      <c r="H26" s="21"/>
    </row>
    <row r="27" spans="3:5" ht="14.5">
      <c r="C27" t="s">
        <v>308</v>
      </c>
      <c r="D27" s="19"/>
      <c r="E27" t="s">
        <v>309</v>
      </c>
    </row>
    <row r="28" spans="3:8" ht="14.5">
      <c r="C28" s="21" t="s">
        <v>310</v>
      </c>
      <c r="D28" s="22"/>
      <c r="E28" s="21" t="s">
        <v>311</v>
      </c>
      <c r="F28" s="21"/>
      <c r="G28" s="21"/>
      <c r="H28" s="21"/>
    </row>
    <row r="29" spans="3:5" ht="14.5">
      <c r="C29" t="s">
        <v>312</v>
      </c>
      <c r="D29" s="19"/>
      <c r="E29" t="s">
        <v>305</v>
      </c>
    </row>
    <row r="30" spans="3:8" ht="14.5">
      <c r="C30" s="21" t="s">
        <v>313</v>
      </c>
      <c r="D30" s="22"/>
      <c r="E30" s="21" t="s">
        <v>314</v>
      </c>
      <c r="F30" s="21"/>
      <c r="G30" s="21"/>
      <c r="H30" s="21"/>
    </row>
    <row r="31" spans="3:5" ht="14.5">
      <c r="C31" t="s">
        <v>315</v>
      </c>
      <c r="D31" s="19"/>
      <c r="E31" t="s">
        <v>316</v>
      </c>
    </row>
    <row r="32" spans="3:8" ht="14.5">
      <c r="C32" s="21" t="s">
        <v>317</v>
      </c>
      <c r="D32" s="22"/>
      <c r="E32" s="21" t="s">
        <v>316</v>
      </c>
      <c r="F32" s="21"/>
      <c r="G32" s="21"/>
      <c r="H32" s="21"/>
    </row>
    <row r="33" spans="3:5" ht="14.5">
      <c r="C33" t="s">
        <v>318</v>
      </c>
      <c r="D33" s="19"/>
      <c r="E33" t="s">
        <v>319</v>
      </c>
    </row>
    <row r="34" spans="3:8" ht="14.5">
      <c r="C34" s="21" t="s">
        <v>320</v>
      </c>
      <c r="D34" s="22"/>
      <c r="E34" s="21" t="s">
        <v>321</v>
      </c>
      <c r="F34" s="21"/>
      <c r="G34" s="21"/>
      <c r="H34" s="21"/>
    </row>
    <row r="35" spans="3:5" ht="14.5">
      <c r="C35" t="s">
        <v>322</v>
      </c>
      <c r="D35" s="19"/>
      <c r="E35" t="s">
        <v>291</v>
      </c>
    </row>
    <row r="36" spans="3:8" ht="14.5">
      <c r="C36" s="21" t="s">
        <v>323</v>
      </c>
      <c r="D36" s="22"/>
      <c r="E36" s="21" t="s">
        <v>324</v>
      </c>
      <c r="F36" s="21"/>
      <c r="G36" s="21"/>
      <c r="H36" s="21"/>
    </row>
    <row r="37" spans="3:5" ht="14.5">
      <c r="C37" t="s">
        <v>325</v>
      </c>
      <c r="D37" s="19"/>
      <c r="E37" t="s">
        <v>326</v>
      </c>
    </row>
    <row r="38" spans="3:8" ht="14.5">
      <c r="C38" s="21" t="s">
        <v>327</v>
      </c>
      <c r="D38" s="22"/>
      <c r="E38" s="21" t="s">
        <v>301</v>
      </c>
      <c r="F38" s="21"/>
      <c r="G38" s="21"/>
      <c r="H38" s="21"/>
    </row>
    <row r="39" spans="3:5" ht="14.5">
      <c r="C39" t="s">
        <v>328</v>
      </c>
      <c r="D39" s="19"/>
      <c r="E39" t="s">
        <v>303</v>
      </c>
    </row>
    <row r="40" spans="3:8" ht="14.5">
      <c r="C40" s="21" t="s">
        <v>329</v>
      </c>
      <c r="D40" s="22"/>
      <c r="E40" s="21" t="s">
        <v>330</v>
      </c>
      <c r="F40" s="21"/>
      <c r="G40" s="21"/>
      <c r="H40" s="21"/>
    </row>
    <row r="41" spans="3:3" ht="14.5">
      <c r="C41" s="20" t="s">
        <v>331</v>
      </c>
    </row>
    <row r="42" spans="3:8" ht="14.5">
      <c r="C42" s="21" t="s">
        <v>332</v>
      </c>
      <c r="D42" s="22"/>
      <c r="E42" s="21" t="s">
        <v>333</v>
      </c>
      <c r="F42" s="21"/>
      <c r="G42" s="21"/>
      <c r="H42" s="21"/>
    </row>
    <row r="43" spans="3:5" ht="14.5">
      <c r="C43" t="s">
        <v>334</v>
      </c>
      <c r="D43" s="19"/>
      <c r="E43" t="s">
        <v>333</v>
      </c>
    </row>
    <row r="44" spans="3:3" ht="14.5">
      <c r="C44" s="20" t="s">
        <v>285</v>
      </c>
    </row>
    <row r="45" spans="3:8" ht="14.5">
      <c r="C45" s="21" t="s">
        <v>335</v>
      </c>
      <c r="D45" s="22"/>
      <c r="E45" s="21" t="s">
        <v>336</v>
      </c>
      <c r="F45" s="21"/>
      <c r="G45" s="21"/>
      <c r="H45" s="21"/>
    </row>
    <row r="46" spans="3:5" ht="14.5">
      <c r="C46" t="s">
        <v>337</v>
      </c>
      <c r="D46" s="19"/>
      <c r="E46" t="s">
        <v>309</v>
      </c>
    </row>
    <row r="47" spans="3:8" ht="14.5">
      <c r="C47" s="21" t="s">
        <v>338</v>
      </c>
      <c r="D47" s="22"/>
      <c r="E47" s="21" t="s">
        <v>311</v>
      </c>
      <c r="F47" s="21"/>
      <c r="G47" s="21"/>
      <c r="H47" s="21"/>
    </row>
    <row r="48" spans="3:5" ht="14.5" thickBot="1">
      <c r="C48" t="s">
        <v>339</v>
      </c>
      <c r="D48" s="19"/>
      <c r="E48" t="s">
        <v>316</v>
      </c>
    </row>
  </sheetData>
  <hyperlinks>
    <hyperlink ref="A1" location="Inicio!A1" display="Inicio!A1"/>
    <hyperlink ref="A1" location="Inicio!A1" display="Inicio!A1"/>
    <hyperlink ref="A1" location="Inicio!A1" display="Inicio!A1"/>
    <hyperlink ref="A1" location="Buscador!A1" display="Buscador!A1"/>
    <hyperlink ref="A1" location="Buscador!A1" display="Buscador!A1"/>
    <hyperlink ref="A1" location="Buscador!A1" display="Buscador!A1"/>
    <hyperlink ref="A1" location="'Inventario de herramientas'!A1" display="'Inventario de herramientas'!A1"/>
    <hyperlink ref="A1" location="'Inventario de herramientas'!A1" display="'Inventario de herramientas'!A1"/>
    <hyperlink ref="A1" location="'Inventario de herramientas'!A1" display="'Inventario de herramientas'!A1"/>
    <hyperlink ref="A1" location="'Comparador de herramientas'!A1" display="'Comparador de herramientas'!A1"/>
    <hyperlink ref="A1" location="'Comparador de herramientas'!A1" display="'Comparador de herramientas'!A1"/>
    <hyperlink ref="A1" location="'Comparador de herramientas'!A1" display="'Comparador de herramientas'!A1"/>
    <hyperlink ref="A1" location="Créditos!A1" display="Créditos!A1"/>
    <hyperlink ref="A1" location="Créditos!A1" display="Créditos!A1"/>
    <hyperlink ref="A1" location="Créditos!A1" display="Créditos!A1"/>
    <hyperlink ref="A1" location="'¡Atención!'!A1" display="'¡Atención!'!A1"/>
    <hyperlink ref="A1" location="'¡Atención!'!A1" display="'¡Atención!'!A1"/>
    <hyperlink ref="A1" location="'¡Atención!'!A1" display="'¡Atención!'!A1"/>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575CFC8-EA18-48A8-9FFC-0AA201B534E9}">
  <sheetPr>
    <tabColor rgb="FF0070C0"/>
  </sheetPr>
  <dimension ref="C8:C22"/>
  <sheetViews>
    <sheetView showGridLines="0" showRowColHeaders="0" workbookViewId="0" topLeftCell="A1">
      <selection pane="topLeft" activeCell="C17" sqref="C17"/>
    </sheetView>
  </sheetViews>
  <sheetFormatPr defaultColWidth="11.4542857142857" defaultRowHeight="14.5"/>
  <cols>
    <col min="3" max="3" width="154.428571428571" customWidth="1"/>
  </cols>
  <sheetData>
    <row r="1" ht="58.5" customHeight="1"/>
    <row r="8" spans="3:3" ht="14.5">
      <c r="C8" s="1" t="s">
        <v>266</v>
      </c>
    </row>
    <row r="9" spans="3:3" ht="14.5">
      <c r="C9" s="1"/>
    </row>
    <row r="10" spans="3:3" ht="29">
      <c r="C10" s="1" t="s">
        <v>265</v>
      </c>
    </row>
    <row r="11" spans="3:3" ht="14.5">
      <c r="C11" s="1"/>
    </row>
    <row r="12" spans="3:3" ht="29">
      <c r="C12" s="1" t="s">
        <v>340</v>
      </c>
    </row>
    <row r="13" spans="3:3" ht="14.5">
      <c r="C13" s="1"/>
    </row>
    <row r="14" spans="3:3" ht="29">
      <c r="C14" s="1" t="s">
        <v>341</v>
      </c>
    </row>
    <row r="15" spans="3:3" ht="14.5">
      <c r="C15" s="1"/>
    </row>
    <row r="16" spans="3:3" ht="29">
      <c r="C16" s="1" t="s">
        <v>342</v>
      </c>
    </row>
    <row r="18" spans="3:3" ht="14.5">
      <c r="C18" t="s">
        <v>286</v>
      </c>
    </row>
    <row r="20" spans="3:3" ht="14.5">
      <c r="C20" t="s">
        <v>288</v>
      </c>
    </row>
    <row r="22" spans="3:3" ht="14.5">
      <c r="C22" t="s">
        <v>289</v>
      </c>
    </row>
  </sheetData>
  <hyperlinks>
    <hyperlink ref="A1" r:id="rId1" display="https://www.hacienda.gob.es/es-ES/El%20Ministerio/Paginas/Archivo/PGD-e/PoliticaGestionDocumental.aspx"/>
    <hyperlink ref="A1" location="Inicio!A1" display="Inicio!A1"/>
    <hyperlink ref="A1" location="Inicio!A1" display="Inicio!A1"/>
    <hyperlink ref="A1" location="Inicio!A1" display="Inicio!A1"/>
    <hyperlink ref="A1" location="Buscador!A1" display="Buscador!A1"/>
    <hyperlink ref="A1" location="Buscador!A1" display="Buscador!A1"/>
    <hyperlink ref="A1" location="Buscador!A1" display="Buscador!A1"/>
    <hyperlink ref="A1" location="'Inventario de herramientas'!A1" display="'Inventario de herramientas'!A1"/>
    <hyperlink ref="A1" location="'Inventario de herramientas'!A1" display="'Inventario de herramientas'!A1"/>
    <hyperlink ref="A1" location="'Inventario de herramientas'!A1" display="'Inventario de herramientas'!A1"/>
    <hyperlink ref="A1" location="'Comparador de herramientas'!A1" display="'Comparador de herramientas'!A1"/>
    <hyperlink ref="A1" location="'Comparador de herramientas'!A1" display="'Comparador de herramientas'!A1"/>
    <hyperlink ref="A1" location="'Comparador de herramientas'!A1" display="'Comparador de herramientas'!A1"/>
    <hyperlink ref="A1" location="Créditos!A1" display="Créditos!A1"/>
    <hyperlink ref="A1" location="Créditos!A1" display="Créditos!A1"/>
    <hyperlink ref="A1" location="Créditos!A1" display="Créditos!A1"/>
    <hyperlink ref="A1" location="'¡Atención!'!A1" display="'¡Atención!'!A1"/>
    <hyperlink ref="A1" location="'¡Atención!'!A1" display="'¡Atención!'!A1"/>
    <hyperlink ref="A1" location="'¡Atención!'!A1" display="'¡Atención!'!A1"/>
  </hyperlinks>
  <pageMargins left="0.7" right="0.7" top="0.75" bottom="0.75" header="0.3" footer="0.3"/>
  <pageSetup orientation="portrait" paperSize="9" r:id="rId3"/>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58E8E41-0455-4CFE-B5D4-C93983AB1A6D}">
  <sheetPr>
    <tabColor rgb="FFFFFF00"/>
  </sheetPr>
  <dimension ref="A1:R45"/>
  <sheetViews>
    <sheetView workbookViewId="0" topLeftCell="A18"/>
  </sheetViews>
  <sheetFormatPr defaultColWidth="11.4542857142857" defaultRowHeight="14.5"/>
  <cols>
    <col min="1" max="1" width="88.2857142857143" customWidth="1"/>
    <col min="3" max="8" width="21.2857142857143" customWidth="1"/>
    <col min="9" max="9" width="19.4285714285714" customWidth="1"/>
    <col min="10" max="10" width="17.7142857142857" customWidth="1"/>
    <col min="11" max="11" width="22.5714285714286" customWidth="1"/>
    <col min="15" max="15" width="23.2857142857143" bestFit="1" customWidth="1"/>
    <col min="16" max="16" width="16.7142857142857" bestFit="1" customWidth="1"/>
    <col min="17" max="17" width="18.8571428571429" bestFit="1" customWidth="1"/>
    <col min="18" max="18" width="27.1428571428571" customWidth="1"/>
  </cols>
  <sheetData>
    <row r="1" spans="1:18" ht="14.5">
      <c r="A1" t="s">
        <v>80</v>
      </c>
      <c r="C1" t="s">
        <v>0</v>
      </c>
      <c r="D1" t="s">
        <v>9</v>
      </c>
      <c r="E1" t="s">
        <v>81</v>
      </c>
      <c r="F1" t="s">
        <v>44</v>
      </c>
      <c r="G1" t="s">
        <v>48</v>
      </c>
      <c r="H1" t="s">
        <v>51</v>
      </c>
      <c r="I1" t="s">
        <v>82</v>
      </c>
      <c r="J1" t="s">
        <v>58</v>
      </c>
      <c r="K1" t="s">
        <v>83</v>
      </c>
      <c r="L1" t="s">
        <v>55</v>
      </c>
      <c r="N1" t="s">
        <v>84</v>
      </c>
      <c r="O1" t="s">
        <v>85</v>
      </c>
      <c r="P1" t="s">
        <v>86</v>
      </c>
      <c r="Q1" t="s">
        <v>87</v>
      </c>
      <c r="R1" t="s">
        <v>88</v>
      </c>
    </row>
    <row r="2" spans="3:18" ht="18.5">
      <c r="C2" s="15" t="str" cm="1">
        <f t="array" ref="C2:C45">_xlfn.UNIQUE('Inventario de herramientas'!$A$12:$A$10018)</f>
        <v>Tesseract OCR</v>
      </c>
      <c r="D2" s="15" cm="1">
        <f t="array" ref="D2:D45">IF(COUNTIFS('Inventario de herramientas'!$A$12:$A$10018,_xlfn.ANCHORARRAY($C2),'Inventario de herramientas'!$C$12:$C$10018,D$1)&gt;0,1,0)</f>
        <v>1</v>
      </c>
      <c r="E2" s="15" cm="1">
        <f t="array" ref="E2:E45">IF(COUNTIFS('Inventario de herramientas'!$A$12:$A$10018,_xlfn.ANCHORARRAY($C2),'Inventario de herramientas'!$C$12:$C$10018,E$1)&gt;0,1,0)</f>
        <v>0</v>
      </c>
      <c r="F2" s="15" cm="1">
        <f t="array" ref="F2:F45">IF(COUNTIFS('Inventario de herramientas'!$A$12:$A$10018,_xlfn.ANCHORARRAY($C2),'Inventario de herramientas'!$C$12:$C$10018,F$1)&gt;0,1,0)</f>
        <v>0</v>
      </c>
      <c r="G2" s="15" cm="1">
        <f t="array" ref="G2:G45">IF(COUNTIFS('Inventario de herramientas'!$A$12:$A$10018,_xlfn.ANCHORARRAY($C2),'Inventario de herramientas'!$C$12:$C$10018,G$1)&gt;0,1,0)</f>
        <v>0</v>
      </c>
      <c r="H2" s="15" cm="1">
        <f t="array" ref="H2:H45">IF(COUNTIFS('Inventario de herramientas'!$A$12:$A$10018,_xlfn.ANCHORARRAY($C2),'Inventario de herramientas'!$C$12:$C$10018,H$1)&gt;0,1,0)</f>
        <v>0</v>
      </c>
      <c r="I2" s="15" cm="1">
        <f t="array" ref="I2:I45">IF(COUNTIFS('Inventario de herramientas'!$A$12:$A$10018,_xlfn.ANCHORARRAY($C2),'Inventario de herramientas'!$C$12:$C$10018,I$1)&gt;0,1,0)</f>
        <v>0</v>
      </c>
      <c r="J2" s="15" cm="1">
        <f t="array" ref="J2:J45">IF(COUNTIFS('Inventario de herramientas'!$A$12:$A$10018,_xlfn.ANCHORARRAY($C2),'Inventario de herramientas'!$C$12:$C$10018,J$1)&gt;0,1,0)</f>
        <v>0</v>
      </c>
      <c r="K2" s="15" cm="1">
        <f t="array" ref="K2:K45">IF(COUNTIFS('Inventario de herramientas'!$A$12:$A$10018,_xlfn.ANCHORARRAY($C2),'Inventario de herramientas'!$C$12:$C$10018,K$1)&gt;0,1,0)</f>
        <v>0</v>
      </c>
      <c r="L2" s="15" cm="1">
        <f t="array" ref="L2:L45">IF(COUNTIFS('Inventario de herramientas'!$A$12:$A$10018,_xlfn.ANCHORARRAY($C2),'Inventario de herramientas'!$C$12:$C$10018,L$1)&gt;0,1,0)</f>
        <v>0</v>
      </c>
      <c r="N2">
        <f>'Comparador de herramientas'!$C$2</f>
        <v>0</v>
      </c>
      <c r="O2">
        <f>SUM(_xlfn.XLOOKUP(N2,C:C,D:L,0))</f>
        <v>0</v>
      </c>
      <c r="P2">
        <f>9-O2</f>
        <v>9</v>
      </c>
      <c r="Q2">
        <f>O2/9</f>
        <v>0</v>
      </c>
      <c r="R2" s="9" t="str">
        <f>"Cobertura de Fases - "&amp;N2</f>
        <v>Cobertura de Fases - 0</v>
      </c>
    </row>
    <row r="3" spans="1:18" ht="18.5">
      <c r="A3" t="str" cm="1">
        <f t="array" ref="A3:A45">_xlfn.UNIQUE(_xlfn._xlws.FILTER('Inventario de herramientas'!$A$12:$A$1048576,'Inventario de herramientas'!$A$12:$A$1048576&lt;&gt;""))</f>
        <v>Tesseract OCR</v>
      </c>
      <c r="C3" t="str">
        <v>Google Cloud OCR</v>
      </c>
      <c r="D3">
        <v>1</v>
      </c>
      <c r="E3">
        <v>0</v>
      </c>
      <c r="F3">
        <v>0</v>
      </c>
      <c r="G3">
        <v>0</v>
      </c>
      <c r="H3">
        <v>0</v>
      </c>
      <c r="I3">
        <v>0</v>
      </c>
      <c r="J3">
        <v>0</v>
      </c>
      <c r="K3">
        <v>0</v>
      </c>
      <c r="L3">
        <v>0</v>
      </c>
      <c r="N3">
        <f>'Comparador de herramientas'!$D$2</f>
        <v>0</v>
      </c>
      <c r="O3">
        <f t="shared" si="0" ref="O3:O4">SUM(_xlfn.XLOOKUP(N3,C:C,D:L,0))</f>
        <v>0</v>
      </c>
      <c r="P3">
        <f t="shared" si="1" ref="P3:P4">9-O3</f>
        <v>9</v>
      </c>
      <c r="Q3">
        <f t="shared" si="2" ref="Q3:Q4">O3/9</f>
        <v>0</v>
      </c>
      <c r="R3" s="9" t="str">
        <f>"Cobertura de Fases - "&amp;N3</f>
        <v>Cobertura de Fases - 0</v>
      </c>
    </row>
    <row r="4" spans="1:18" ht="18.5">
      <c r="A4" t="str">
        <v>Google Cloud OCR</v>
      </c>
      <c r="C4" t="str">
        <v>ABBYY FineReader</v>
      </c>
      <c r="D4">
        <v>1</v>
      </c>
      <c r="E4">
        <v>0</v>
      </c>
      <c r="F4">
        <v>0</v>
      </c>
      <c r="G4">
        <v>0</v>
      </c>
      <c r="H4">
        <v>0</v>
      </c>
      <c r="I4">
        <v>0</v>
      </c>
      <c r="J4">
        <v>0</v>
      </c>
      <c r="K4">
        <v>0</v>
      </c>
      <c r="L4">
        <v>0</v>
      </c>
      <c r="N4">
        <f>'Comparador de herramientas'!$E$2</f>
        <v>0</v>
      </c>
      <c r="O4">
        <f t="shared" si="0"/>
        <v>0</v>
      </c>
      <c r="P4">
        <f t="shared" si="1"/>
        <v>9</v>
      </c>
      <c r="Q4">
        <f t="shared" si="2"/>
        <v>0</v>
      </c>
      <c r="R4" s="9" t="str">
        <f>"Cobertura de Fases - "&amp;N4</f>
        <v>Cobertura de Fases - 0</v>
      </c>
    </row>
    <row r="5" spans="1:12" ht="14.5">
      <c r="A5" t="str">
        <v>ABBYY FineReader</v>
      </c>
      <c r="C5" t="str">
        <v>Transkribus</v>
      </c>
      <c r="D5">
        <v>1</v>
      </c>
      <c r="E5">
        <v>0</v>
      </c>
      <c r="F5">
        <v>0</v>
      </c>
      <c r="G5">
        <v>0</v>
      </c>
      <c r="H5">
        <v>0</v>
      </c>
      <c r="I5">
        <v>0</v>
      </c>
      <c r="J5">
        <v>0</v>
      </c>
      <c r="K5">
        <v>0</v>
      </c>
      <c r="L5">
        <v>0</v>
      </c>
    </row>
    <row r="6" spans="1:12" ht="14.5">
      <c r="A6" t="str">
        <v>Transkribus</v>
      </c>
      <c r="C6" t="str">
        <v>eScriptorium</v>
      </c>
      <c r="D6">
        <v>1</v>
      </c>
      <c r="E6">
        <v>0</v>
      </c>
      <c r="F6">
        <v>0</v>
      </c>
      <c r="G6">
        <v>0</v>
      </c>
      <c r="H6">
        <v>0</v>
      </c>
      <c r="I6">
        <v>0</v>
      </c>
      <c r="J6">
        <v>0</v>
      </c>
      <c r="K6">
        <v>0</v>
      </c>
      <c r="L6">
        <v>0</v>
      </c>
    </row>
    <row r="7" spans="1:12" ht="14.5">
      <c r="A7" t="str">
        <v>eScriptorium</v>
      </c>
      <c r="C7" t="str">
        <v>Kraken</v>
      </c>
      <c r="D7">
        <v>1</v>
      </c>
      <c r="E7">
        <v>0</v>
      </c>
      <c r="F7">
        <v>0</v>
      </c>
      <c r="G7">
        <v>0</v>
      </c>
      <c r="H7">
        <v>0</v>
      </c>
      <c r="I7">
        <v>0</v>
      </c>
      <c r="J7">
        <v>0</v>
      </c>
      <c r="K7">
        <v>0</v>
      </c>
      <c r="L7">
        <v>0</v>
      </c>
    </row>
    <row r="8" spans="1:12" ht="14.5">
      <c r="A8" t="str">
        <v>Kraken</v>
      </c>
      <c r="C8" t="str">
        <v>PyLaia</v>
      </c>
      <c r="D8">
        <v>1</v>
      </c>
      <c r="E8">
        <v>0</v>
      </c>
      <c r="F8">
        <v>0</v>
      </c>
      <c r="G8">
        <v>0</v>
      </c>
      <c r="H8">
        <v>0</v>
      </c>
      <c r="I8">
        <v>0</v>
      </c>
      <c r="J8">
        <v>0</v>
      </c>
      <c r="K8">
        <v>0</v>
      </c>
      <c r="L8">
        <v>0</v>
      </c>
    </row>
    <row r="9" spans="1:12" ht="14.5">
      <c r="A9" t="str">
        <v>PyLaia</v>
      </c>
      <c r="C9" t="str">
        <v>Archivematica</v>
      </c>
      <c r="D9">
        <v>1</v>
      </c>
      <c r="E9">
        <v>0</v>
      </c>
      <c r="F9">
        <v>0</v>
      </c>
      <c r="G9">
        <v>0</v>
      </c>
      <c r="H9">
        <v>0</v>
      </c>
      <c r="I9">
        <v>0</v>
      </c>
      <c r="J9">
        <v>1</v>
      </c>
      <c r="K9">
        <v>0</v>
      </c>
      <c r="L9">
        <v>0</v>
      </c>
    </row>
    <row r="10" spans="1:12" ht="14.5">
      <c r="A10" t="str">
        <v>Archivematica</v>
      </c>
      <c r="C10" t="str">
        <v>DROID</v>
      </c>
      <c r="D10">
        <v>1</v>
      </c>
      <c r="E10">
        <v>0</v>
      </c>
      <c r="F10">
        <v>0</v>
      </c>
      <c r="G10">
        <v>0</v>
      </c>
      <c r="H10">
        <v>0</v>
      </c>
      <c r="I10">
        <v>0</v>
      </c>
      <c r="J10">
        <v>1</v>
      </c>
      <c r="K10">
        <v>0</v>
      </c>
      <c r="L10">
        <v>0</v>
      </c>
    </row>
    <row r="11" spans="1:12" ht="14.5">
      <c r="A11" t="str">
        <v>DROID</v>
      </c>
      <c r="C11" t="str">
        <v>Preservica</v>
      </c>
      <c r="D11">
        <v>1</v>
      </c>
      <c r="E11">
        <v>0</v>
      </c>
      <c r="F11">
        <v>0</v>
      </c>
      <c r="G11">
        <v>0</v>
      </c>
      <c r="H11">
        <v>0</v>
      </c>
      <c r="I11">
        <v>0</v>
      </c>
      <c r="J11">
        <v>1</v>
      </c>
      <c r="K11">
        <v>0</v>
      </c>
      <c r="L11">
        <v>0</v>
      </c>
    </row>
    <row r="12" spans="1:12" ht="14.5">
      <c r="A12" t="str">
        <v>Preservica</v>
      </c>
      <c r="C12" t="str">
        <v>OpenRefine</v>
      </c>
      <c r="D12">
        <v>1</v>
      </c>
      <c r="E12">
        <v>0</v>
      </c>
      <c r="F12">
        <v>0</v>
      </c>
      <c r="G12">
        <v>1</v>
      </c>
      <c r="H12">
        <v>0</v>
      </c>
      <c r="I12">
        <v>0</v>
      </c>
      <c r="J12">
        <v>0</v>
      </c>
      <c r="K12">
        <v>0</v>
      </c>
      <c r="L12">
        <v>0</v>
      </c>
    </row>
    <row r="13" spans="1:12" ht="14.5">
      <c r="A13" t="str">
        <v>OpenRefine</v>
      </c>
      <c r="C13" t="str">
        <v>M-Files</v>
      </c>
      <c r="D13">
        <v>1</v>
      </c>
      <c r="E13">
        <v>0</v>
      </c>
      <c r="F13">
        <v>1</v>
      </c>
      <c r="G13">
        <v>1</v>
      </c>
      <c r="H13">
        <v>0</v>
      </c>
      <c r="I13">
        <v>0</v>
      </c>
      <c r="J13">
        <v>0</v>
      </c>
      <c r="K13">
        <v>0</v>
      </c>
      <c r="L13">
        <v>0</v>
      </c>
    </row>
    <row r="14" spans="1:12" ht="14.5">
      <c r="A14" t="str">
        <v>M-Files</v>
      </c>
      <c r="C14" t="str">
        <v>Dedupe Library</v>
      </c>
      <c r="D14">
        <v>1</v>
      </c>
      <c r="E14">
        <v>0</v>
      </c>
      <c r="F14">
        <v>0</v>
      </c>
      <c r="G14">
        <v>1</v>
      </c>
      <c r="H14">
        <v>0</v>
      </c>
      <c r="I14">
        <v>0</v>
      </c>
      <c r="J14">
        <v>0</v>
      </c>
      <c r="K14">
        <v>0</v>
      </c>
      <c r="L14">
        <v>0</v>
      </c>
    </row>
    <row r="15" spans="1:12" ht="14.5">
      <c r="A15" t="str">
        <v>Dedupe Library</v>
      </c>
      <c r="C15" t="str">
        <v>ElasticSearch + NLP</v>
      </c>
      <c r="D15">
        <v>1</v>
      </c>
      <c r="E15">
        <v>0</v>
      </c>
      <c r="F15">
        <v>0</v>
      </c>
      <c r="G15">
        <v>1</v>
      </c>
      <c r="H15">
        <v>1</v>
      </c>
      <c r="I15">
        <v>0</v>
      </c>
      <c r="J15">
        <v>0</v>
      </c>
      <c r="K15">
        <v>0</v>
      </c>
      <c r="L15">
        <v>0</v>
      </c>
    </row>
    <row r="16" spans="1:12" ht="14.5">
      <c r="A16" t="str">
        <v>ElasticSearch + NLP</v>
      </c>
      <c r="C16" t="str">
        <v>spaCy</v>
      </c>
      <c r="D16">
        <v>0</v>
      </c>
      <c r="E16">
        <v>0</v>
      </c>
      <c r="F16">
        <v>1</v>
      </c>
      <c r="G16">
        <v>1</v>
      </c>
      <c r="H16">
        <v>0</v>
      </c>
      <c r="I16">
        <v>0</v>
      </c>
      <c r="J16">
        <v>0</v>
      </c>
      <c r="K16">
        <v>0</v>
      </c>
      <c r="L16">
        <v>1</v>
      </c>
    </row>
    <row r="17" spans="1:12" ht="14.5">
      <c r="A17" t="str">
        <v>spaCy</v>
      </c>
      <c r="C17" t="str">
        <v>HuggingFace</v>
      </c>
      <c r="D17">
        <v>0</v>
      </c>
      <c r="E17">
        <v>0</v>
      </c>
      <c r="F17">
        <v>1</v>
      </c>
      <c r="G17">
        <v>1</v>
      </c>
      <c r="H17">
        <v>1</v>
      </c>
      <c r="I17">
        <v>0</v>
      </c>
      <c r="J17">
        <v>0</v>
      </c>
      <c r="K17">
        <v>0</v>
      </c>
      <c r="L17">
        <v>1</v>
      </c>
    </row>
    <row r="18" spans="1:12" ht="14.5">
      <c r="A18" t="str">
        <v>HuggingFace</v>
      </c>
      <c r="C18" t="str">
        <v>Microsoft Copilot</v>
      </c>
      <c r="D18">
        <v>0</v>
      </c>
      <c r="E18">
        <v>0</v>
      </c>
      <c r="F18">
        <v>1</v>
      </c>
      <c r="G18">
        <v>1</v>
      </c>
      <c r="H18">
        <v>1</v>
      </c>
      <c r="I18">
        <v>0</v>
      </c>
      <c r="J18">
        <v>0</v>
      </c>
      <c r="K18">
        <v>0</v>
      </c>
      <c r="L18">
        <v>0</v>
      </c>
    </row>
    <row r="19" spans="1:12" ht="14.5">
      <c r="A19" t="str">
        <v>Microsoft Copilot</v>
      </c>
      <c r="C19" t="str">
        <v>Gemini Enterprise Agent Platform (antes Vertex AI)</v>
      </c>
      <c r="D19">
        <v>0</v>
      </c>
      <c r="E19">
        <v>0</v>
      </c>
      <c r="F19">
        <v>1</v>
      </c>
      <c r="G19">
        <v>1</v>
      </c>
      <c r="H19">
        <v>1</v>
      </c>
      <c r="I19">
        <v>0</v>
      </c>
      <c r="J19">
        <v>1</v>
      </c>
      <c r="K19">
        <v>0</v>
      </c>
      <c r="L19">
        <v>1</v>
      </c>
    </row>
    <row r="20" spans="1:12" ht="14.5">
      <c r="A20" t="str">
        <v>Gemini Enterprise Agent Platform (antes Vertex AI)</v>
      </c>
      <c r="C20" t="str">
        <v>IBM Watson Discovery</v>
      </c>
      <c r="D20">
        <v>0</v>
      </c>
      <c r="E20">
        <v>0</v>
      </c>
      <c r="F20">
        <v>1</v>
      </c>
      <c r="G20">
        <v>1</v>
      </c>
      <c r="H20">
        <v>1</v>
      </c>
      <c r="I20">
        <v>0</v>
      </c>
      <c r="J20">
        <v>0</v>
      </c>
      <c r="K20">
        <v>0</v>
      </c>
      <c r="L20">
        <v>1</v>
      </c>
    </row>
    <row r="21" spans="1:12" ht="14.5">
      <c r="A21" t="str">
        <v>IBM Watson Discovery</v>
      </c>
      <c r="C21" t="str">
        <v>Stanford CoreNLP</v>
      </c>
      <c r="D21">
        <v>0</v>
      </c>
      <c r="E21">
        <v>0</v>
      </c>
      <c r="F21">
        <v>0</v>
      </c>
      <c r="G21">
        <v>1</v>
      </c>
      <c r="H21">
        <v>0</v>
      </c>
      <c r="I21">
        <v>0</v>
      </c>
      <c r="J21">
        <v>0</v>
      </c>
      <c r="K21">
        <v>0</v>
      </c>
      <c r="L21">
        <v>0</v>
      </c>
    </row>
    <row r="22" spans="1:12" ht="14.5">
      <c r="A22" t="str">
        <v>Stanford CoreNLP</v>
      </c>
      <c r="C22" t="str">
        <v>GATE NLP</v>
      </c>
      <c r="D22">
        <v>0</v>
      </c>
      <c r="E22">
        <v>0</v>
      </c>
      <c r="F22">
        <v>0</v>
      </c>
      <c r="G22">
        <v>1</v>
      </c>
      <c r="H22">
        <v>0</v>
      </c>
      <c r="I22">
        <v>0</v>
      </c>
      <c r="J22">
        <v>0</v>
      </c>
      <c r="K22">
        <v>0</v>
      </c>
      <c r="L22">
        <v>0</v>
      </c>
    </row>
    <row r="23" spans="1:12" ht="14.5">
      <c r="A23" t="str">
        <v>GATE NLP</v>
      </c>
      <c r="C23" t="str">
        <v>Egnyte AI</v>
      </c>
      <c r="D23">
        <v>0</v>
      </c>
      <c r="E23">
        <v>0</v>
      </c>
      <c r="F23">
        <v>0</v>
      </c>
      <c r="G23">
        <v>1</v>
      </c>
      <c r="H23">
        <v>0</v>
      </c>
      <c r="I23">
        <v>0</v>
      </c>
      <c r="J23">
        <v>0</v>
      </c>
      <c r="K23">
        <v>0</v>
      </c>
      <c r="L23">
        <v>0</v>
      </c>
    </row>
    <row r="24" spans="1:12" ht="14.5">
      <c r="A24" t="str">
        <v>Egnyte AI</v>
      </c>
      <c r="C24" t="str">
        <v>Apache Stanbol</v>
      </c>
      <c r="D24">
        <v>0</v>
      </c>
      <c r="E24">
        <v>0</v>
      </c>
      <c r="F24">
        <v>0</v>
      </c>
      <c r="G24">
        <v>1</v>
      </c>
      <c r="H24">
        <v>0</v>
      </c>
      <c r="I24">
        <v>0</v>
      </c>
      <c r="J24">
        <v>0</v>
      </c>
      <c r="K24">
        <v>0</v>
      </c>
      <c r="L24">
        <v>0</v>
      </c>
    </row>
    <row r="25" spans="1:12" ht="14.5">
      <c r="A25" t="str">
        <v>Apache Stanbol</v>
      </c>
      <c r="C25" t="str">
        <v>AWS S3 + AI Ops</v>
      </c>
      <c r="D25">
        <v>0</v>
      </c>
      <c r="E25">
        <v>0</v>
      </c>
      <c r="F25">
        <v>0</v>
      </c>
      <c r="G25">
        <v>0</v>
      </c>
      <c r="H25">
        <v>1</v>
      </c>
      <c r="I25">
        <v>0</v>
      </c>
      <c r="J25">
        <v>1</v>
      </c>
      <c r="K25">
        <v>0</v>
      </c>
      <c r="L25">
        <v>0</v>
      </c>
    </row>
    <row r="26" spans="1:12" ht="14.5">
      <c r="A26" t="str">
        <v>AWS S3 + AI Ops</v>
      </c>
      <c r="C26" t="str">
        <v>Microsoft Defender for Cloud Apps</v>
      </c>
      <c r="D26">
        <v>0</v>
      </c>
      <c r="E26">
        <v>0</v>
      </c>
      <c r="F26">
        <v>0</v>
      </c>
      <c r="G26">
        <v>0</v>
      </c>
      <c r="H26">
        <v>1</v>
      </c>
      <c r="I26">
        <v>0</v>
      </c>
      <c r="J26">
        <v>0</v>
      </c>
      <c r="K26">
        <v>0</v>
      </c>
      <c r="L26">
        <v>0</v>
      </c>
    </row>
    <row r="27" spans="1:12" ht="14.5">
      <c r="A27" t="str">
        <v>Microsoft Defender for Cloud Apps</v>
      </c>
      <c r="C27" t="str">
        <v>Google Speech‑to‑Text</v>
      </c>
      <c r="D27">
        <v>0</v>
      </c>
      <c r="E27">
        <v>0</v>
      </c>
      <c r="F27">
        <v>0</v>
      </c>
      <c r="G27">
        <v>0</v>
      </c>
      <c r="H27">
        <v>1</v>
      </c>
      <c r="I27">
        <v>0</v>
      </c>
      <c r="J27">
        <v>0</v>
      </c>
      <c r="K27">
        <v>0</v>
      </c>
      <c r="L27">
        <v>0</v>
      </c>
    </row>
    <row r="28" spans="1:12" ht="14.5">
      <c r="A28" t="str">
        <v>Google Speech‑to‑Text</v>
      </c>
      <c r="C28" t="str">
        <v>Azure Speech Services (incluido en Azure AI services)</v>
      </c>
      <c r="D28">
        <v>0</v>
      </c>
      <c r="E28">
        <v>0</v>
      </c>
      <c r="F28">
        <v>0</v>
      </c>
      <c r="G28">
        <v>0</v>
      </c>
      <c r="H28">
        <v>1</v>
      </c>
      <c r="I28">
        <v>0</v>
      </c>
      <c r="J28">
        <v>0</v>
      </c>
      <c r="K28">
        <v>0</v>
      </c>
      <c r="L28">
        <v>0</v>
      </c>
    </row>
    <row r="29" spans="1:12" ht="14.5">
      <c r="A29" t="str">
        <v>Azure Speech Services (incluido en Azure AI services)</v>
      </c>
      <c r="C29" t="str">
        <v>Rasa</v>
      </c>
      <c r="D29">
        <v>0</v>
      </c>
      <c r="E29">
        <v>0</v>
      </c>
      <c r="F29">
        <v>0</v>
      </c>
      <c r="G29">
        <v>0</v>
      </c>
      <c r="H29">
        <v>1</v>
      </c>
      <c r="I29">
        <v>0</v>
      </c>
      <c r="J29">
        <v>0</v>
      </c>
      <c r="K29">
        <v>0</v>
      </c>
      <c r="L29">
        <v>0</v>
      </c>
    </row>
    <row r="30" spans="1:12" ht="14.5">
      <c r="A30" t="str">
        <v>Rasa</v>
      </c>
      <c r="C30" t="str">
        <v>OpenAI Embeddings</v>
      </c>
      <c r="D30">
        <v>0</v>
      </c>
      <c r="E30">
        <v>0</v>
      </c>
      <c r="F30">
        <v>0</v>
      </c>
      <c r="G30">
        <v>1</v>
      </c>
      <c r="H30">
        <v>1</v>
      </c>
      <c r="I30">
        <v>0</v>
      </c>
      <c r="J30">
        <v>0</v>
      </c>
      <c r="K30">
        <v>0</v>
      </c>
      <c r="L30">
        <v>0</v>
      </c>
    </row>
    <row r="31" spans="1:12" ht="14.5">
      <c r="A31" t="str">
        <v>OpenAI Embeddings</v>
      </c>
      <c r="C31" t="str">
        <v>Elastic Stack (ML)</v>
      </c>
      <c r="D31">
        <v>0</v>
      </c>
      <c r="E31">
        <v>0</v>
      </c>
      <c r="F31">
        <v>0</v>
      </c>
      <c r="G31">
        <v>0</v>
      </c>
      <c r="H31">
        <v>1</v>
      </c>
      <c r="I31">
        <v>0</v>
      </c>
      <c r="J31">
        <v>0</v>
      </c>
      <c r="K31">
        <v>0</v>
      </c>
      <c r="L31">
        <v>0</v>
      </c>
    </row>
    <row r="32" spans="1:12" ht="14.5">
      <c r="A32" t="str">
        <v>Elastic Stack (ML)</v>
      </c>
      <c r="C32" t="str">
        <v xml:space="preserve">Sentence Transformers </v>
      </c>
      <c r="D32">
        <v>0</v>
      </c>
      <c r="E32">
        <v>0</v>
      </c>
      <c r="F32">
        <v>0</v>
      </c>
      <c r="G32">
        <v>0</v>
      </c>
      <c r="H32">
        <v>1</v>
      </c>
      <c r="I32">
        <v>0</v>
      </c>
      <c r="J32">
        <v>0</v>
      </c>
      <c r="K32">
        <v>0</v>
      </c>
      <c r="L32">
        <v>0</v>
      </c>
    </row>
    <row r="33" spans="1:12" ht="14.5">
      <c r="A33" t="str">
        <v xml:space="preserve">Sentence Transformers </v>
      </c>
      <c r="C33" t="str">
        <v>Haystack</v>
      </c>
      <c r="D33">
        <v>0</v>
      </c>
      <c r="E33">
        <v>0</v>
      </c>
      <c r="F33">
        <v>0</v>
      </c>
      <c r="G33">
        <v>0</v>
      </c>
      <c r="H33">
        <v>1</v>
      </c>
      <c r="I33">
        <v>0</v>
      </c>
      <c r="J33">
        <v>0</v>
      </c>
      <c r="K33">
        <v>0</v>
      </c>
      <c r="L33">
        <v>0</v>
      </c>
    </row>
    <row r="34" spans="1:12" ht="14.5">
      <c r="A34" t="str">
        <v>Haystack</v>
      </c>
      <c r="C34" t="str">
        <v>OpenAI Whisper</v>
      </c>
      <c r="D34">
        <v>0</v>
      </c>
      <c r="E34">
        <v>0</v>
      </c>
      <c r="F34">
        <v>0</v>
      </c>
      <c r="G34">
        <v>0</v>
      </c>
      <c r="H34">
        <v>1</v>
      </c>
      <c r="I34">
        <v>0</v>
      </c>
      <c r="J34">
        <v>0</v>
      </c>
      <c r="K34">
        <v>0</v>
      </c>
      <c r="L34">
        <v>0</v>
      </c>
    </row>
    <row r="35" spans="1:12" ht="14.5">
      <c r="A35" t="str">
        <v>OpenAI Whisper</v>
      </c>
      <c r="C35" t="str">
        <v>Microsoft Purview</v>
      </c>
      <c r="D35">
        <v>0</v>
      </c>
      <c r="E35">
        <v>0</v>
      </c>
      <c r="F35">
        <v>0</v>
      </c>
      <c r="G35">
        <v>0</v>
      </c>
      <c r="H35">
        <v>0</v>
      </c>
      <c r="I35">
        <v>0</v>
      </c>
      <c r="J35">
        <v>0</v>
      </c>
      <c r="K35">
        <v>0</v>
      </c>
      <c r="L35">
        <v>1</v>
      </c>
    </row>
    <row r="36" spans="1:12" ht="14.5">
      <c r="A36" t="str">
        <v>Microsoft Purview</v>
      </c>
      <c r="C36" t="str">
        <v>Box AI</v>
      </c>
      <c r="D36">
        <v>0</v>
      </c>
      <c r="E36">
        <v>0</v>
      </c>
      <c r="F36">
        <v>0</v>
      </c>
      <c r="G36">
        <v>1</v>
      </c>
      <c r="H36">
        <v>0</v>
      </c>
      <c r="I36">
        <v>0</v>
      </c>
      <c r="J36">
        <v>0</v>
      </c>
      <c r="K36">
        <v>0</v>
      </c>
      <c r="L36">
        <v>0</v>
      </c>
    </row>
    <row r="37" spans="1:12" ht="14.5">
      <c r="A37" t="str">
        <v>Box AI</v>
      </c>
      <c r="C37" t="str">
        <v>Apache Tika</v>
      </c>
      <c r="D37">
        <v>0</v>
      </c>
      <c r="E37">
        <v>0</v>
      </c>
      <c r="F37">
        <v>0</v>
      </c>
      <c r="G37">
        <v>0</v>
      </c>
      <c r="H37">
        <v>0</v>
      </c>
      <c r="I37">
        <v>0</v>
      </c>
      <c r="J37">
        <v>0</v>
      </c>
      <c r="K37">
        <v>0</v>
      </c>
      <c r="L37">
        <v>1</v>
      </c>
    </row>
    <row r="38" spans="1:12" ht="14.5">
      <c r="A38" t="str">
        <v>Apache Tika</v>
      </c>
      <c r="C38" t="str">
        <v>Azure AI services (antes Microsoft Azure Cognitive Services)</v>
      </c>
      <c r="D38">
        <v>0</v>
      </c>
      <c r="E38">
        <v>0</v>
      </c>
      <c r="F38">
        <v>0</v>
      </c>
      <c r="G38">
        <v>0</v>
      </c>
      <c r="H38">
        <v>0</v>
      </c>
      <c r="I38">
        <v>0</v>
      </c>
      <c r="J38">
        <v>1</v>
      </c>
      <c r="K38">
        <v>0</v>
      </c>
      <c r="L38">
        <v>0</v>
      </c>
    </row>
    <row r="39" spans="1:12" ht="14.5">
      <c r="A39" t="str">
        <v>Azure AI services (antes Microsoft Azure Cognitive Services)</v>
      </c>
      <c r="C39" t="str">
        <v>Google Cloud AIOps</v>
      </c>
      <c r="D39">
        <v>0</v>
      </c>
      <c r="E39">
        <v>0</v>
      </c>
      <c r="F39">
        <v>0</v>
      </c>
      <c r="G39">
        <v>0</v>
      </c>
      <c r="H39">
        <v>0</v>
      </c>
      <c r="I39">
        <v>0</v>
      </c>
      <c r="J39">
        <v>1</v>
      </c>
      <c r="K39">
        <v>0</v>
      </c>
      <c r="L39">
        <v>0</v>
      </c>
    </row>
    <row r="40" spans="1:12" ht="14.5">
      <c r="A40" t="str">
        <v>Google Cloud AIOps</v>
      </c>
      <c r="C40" t="str">
        <v>Google Cloud DLP + Gemini Enterprise Agent Platform (antes Vertex AI)</v>
      </c>
      <c r="D40">
        <v>0</v>
      </c>
      <c r="E40">
        <v>0</v>
      </c>
      <c r="F40">
        <v>0</v>
      </c>
      <c r="G40">
        <v>0</v>
      </c>
      <c r="H40">
        <v>0</v>
      </c>
      <c r="I40">
        <v>0</v>
      </c>
      <c r="J40">
        <v>0</v>
      </c>
      <c r="K40">
        <v>0</v>
      </c>
      <c r="L40">
        <v>1</v>
      </c>
    </row>
    <row r="41" spans="1:12" ht="14.5">
      <c r="A41" t="str">
        <v>Google Cloud DLP + Gemini Enterprise Agent Platform (antes Vertex AI)</v>
      </c>
      <c r="C41" t="str">
        <v>Microsoft Presidio</v>
      </c>
      <c r="D41">
        <v>0</v>
      </c>
      <c r="E41">
        <v>0</v>
      </c>
      <c r="F41">
        <v>0</v>
      </c>
      <c r="G41">
        <v>0</v>
      </c>
      <c r="H41">
        <v>1</v>
      </c>
      <c r="I41">
        <v>0</v>
      </c>
      <c r="J41">
        <v>0</v>
      </c>
      <c r="K41">
        <v>0</v>
      </c>
      <c r="L41">
        <v>0</v>
      </c>
    </row>
    <row r="42" spans="1:12" ht="14.5">
      <c r="A42" t="str">
        <v>Microsoft Presidio</v>
      </c>
      <c r="C42" t="str">
        <v>spaCy (con módulos de anonimización)</v>
      </c>
      <c r="D42">
        <v>0</v>
      </c>
      <c r="E42">
        <v>0</v>
      </c>
      <c r="F42">
        <v>0</v>
      </c>
      <c r="G42">
        <v>0</v>
      </c>
      <c r="H42">
        <v>1</v>
      </c>
      <c r="I42">
        <v>0</v>
      </c>
      <c r="J42">
        <v>0</v>
      </c>
      <c r="K42">
        <v>0</v>
      </c>
      <c r="L42">
        <v>0</v>
      </c>
    </row>
    <row r="43" spans="1:12" ht="14.5">
      <c r="A43" t="str">
        <v>spaCy (con módulos de anonimización)</v>
      </c>
      <c r="C43" t="str">
        <v>IBM Watson Natural Language Understanding</v>
      </c>
      <c r="D43">
        <v>0</v>
      </c>
      <c r="E43">
        <v>0</v>
      </c>
      <c r="F43">
        <v>0</v>
      </c>
      <c r="G43">
        <v>1</v>
      </c>
      <c r="H43">
        <v>0</v>
      </c>
      <c r="I43">
        <v>0</v>
      </c>
      <c r="J43">
        <v>0</v>
      </c>
      <c r="K43">
        <v>0</v>
      </c>
      <c r="L43">
        <v>0</v>
      </c>
    </row>
    <row r="44" spans="1:12" ht="14.5">
      <c r="A44" t="str">
        <v>IBM Watson Natural Language Understanding</v>
      </c>
      <c r="C44" t="str">
        <v>ABBYY Vantage</v>
      </c>
      <c r="D44">
        <v>1</v>
      </c>
      <c r="E44">
        <v>0</v>
      </c>
      <c r="F44">
        <v>0</v>
      </c>
      <c r="G44">
        <v>0</v>
      </c>
      <c r="H44">
        <v>0</v>
      </c>
      <c r="I44">
        <v>0</v>
      </c>
      <c r="J44">
        <v>0</v>
      </c>
      <c r="K44">
        <v>0</v>
      </c>
      <c r="L44">
        <v>0</v>
      </c>
    </row>
    <row r="45" spans="1:12" ht="14.5">
      <c r="A45" t="str">
        <v>ABBYY Vantage</v>
      </c>
      <c r="C45">
        <v>0</v>
      </c>
      <c r="D45">
        <v>0</v>
      </c>
      <c r="E45">
        <v>0</v>
      </c>
      <c r="F45">
        <v>0</v>
      </c>
      <c r="G45">
        <v>0</v>
      </c>
      <c r="H45">
        <v>0</v>
      </c>
      <c r="I45">
        <v>0</v>
      </c>
      <c r="J45">
        <v>0</v>
      </c>
      <c r="K45">
        <v>0</v>
      </c>
      <c r="L45">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6AF563C-31C1-4BA9-854F-AE8C7175A1FC}">
  <sheetPr>
    <tabColor rgb="FFFFFF00"/>
  </sheetPr>
  <dimension ref="B4:C6"/>
  <sheetViews>
    <sheetView showGridLines="0" workbookViewId="0" topLeftCell="A1"/>
  </sheetViews>
  <sheetFormatPr defaultColWidth="11.4542857142857" defaultRowHeight="14.5"/>
  <cols>
    <col min="3" max="3" width="110.428571428571" customWidth="1"/>
  </cols>
  <sheetData>
    <row r="4" spans="3:3" ht="29">
      <c r="C4" s="4" t="s">
        <v>89</v>
      </c>
    </row>
    <row r="5" spans="2:3" ht="29">
      <c r="B5" s="17"/>
      <c r="C5" s="4" t="s">
        <v>90</v>
      </c>
    </row>
    <row r="6" spans="3:3" ht="29">
      <c r="C6" s="4" t="s">
        <v>91</v>
      </c>
    </row>
  </sheetData>
  <hyperlinks>
    <hyperlink ref="A1" location="Buscador!A1" display="Buscador!A1"/>
    <hyperlink ref="A1" location="Buscador!A1" display="Buscador!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D771EA3-C7DD-46B2-8916-EAB269BDA338}">
  <sheetPr>
    <tabColor rgb="FFFFFF00"/>
  </sheetPr>
  <dimension ref="C5:C8"/>
  <sheetViews>
    <sheetView showGridLines="0" workbookViewId="0" topLeftCell="A1"/>
  </sheetViews>
  <sheetFormatPr defaultColWidth="11.4542857142857" defaultRowHeight="14.5"/>
  <cols>
    <col min="3" max="3" width="119.857142857143" customWidth="1"/>
  </cols>
  <sheetData>
    <row r="5" spans="3:3" ht="14.5">
      <c r="C5" t="s">
        <v>267</v>
      </c>
    </row>
    <row r="6" spans="3:3" ht="14.5">
      <c r="C6" t="s">
        <v>92</v>
      </c>
    </row>
    <row r="7" spans="3:3" ht="29">
      <c r="C7" s="4" t="s">
        <v>93</v>
      </c>
    </row>
    <row r="8" spans="3:3" ht="14.5">
      <c r="C8" t="s">
        <v>94</v>
      </c>
    </row>
  </sheetData>
  <hyperlinks>
    <hyperlink ref="A1" location="'Inventario de herramientas'!A1" display="'Inventario de herramientas'!A1"/>
    <hyperlink ref="A1" location="'Inventario de herramientas'!A1" display="'Inventario de herramientas'!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57361EF-14AC-4EED-8981-7F1054B3EAED}">
  <sheetPr>
    <tabColor rgb="FFFFFF00"/>
  </sheetPr>
  <dimension ref="C5:C9"/>
  <sheetViews>
    <sheetView showGridLines="0" workbookViewId="0" topLeftCell="A1">
      <selection pane="topLeft" activeCell="B8" sqref="B8"/>
    </sheetView>
  </sheetViews>
  <sheetFormatPr defaultColWidth="11.4542857142857" defaultRowHeight="14.5"/>
  <cols>
    <col min="3" max="3" width="109.285714285714" customWidth="1"/>
  </cols>
  <sheetData>
    <row r="5" spans="3:3" ht="14.5">
      <c r="C5" t="s">
        <v>268</v>
      </c>
    </row>
    <row r="6" spans="3:3" ht="14.5">
      <c r="C6" t="s">
        <v>269</v>
      </c>
    </row>
    <row r="7" spans="3:3" ht="14.5">
      <c r="C7" t="s">
        <v>95</v>
      </c>
    </row>
    <row r="8" spans="3:3" ht="43.5">
      <c r="C8" s="4" t="s">
        <v>96</v>
      </c>
    </row>
    <row r="9" spans="3:3" ht="29">
      <c r="C9" s="4" t="s">
        <v>91</v>
      </c>
    </row>
  </sheetData>
  <hyperlinks>
    <hyperlink ref="A1" location="'Comparador de herramientas'!A1" display="'Comparador de herramientas'!A1"/>
    <hyperlink ref="A1" location="'Comparador de herramientas'!A1" display="'Comparador de herramientas'!A1"/>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F249269B5222E4DA411374844374966" ma:contentTypeVersion="0" ma:contentTypeDescription="Crear nuevo documento." ma:contentTypeScope="" ma:versionID="6813e57d0a23cc4bea28980bed68e1b9">
  <xsd:schema xmlns:xsd="http://www.w3.org/2001/XMLSchema" xmlns:xs="http://www.w3.org/2001/XMLSchema" xmlns:p="http://schemas.microsoft.com/office/2006/metadata/properties" xmlns:ns1="http://schemas.microsoft.com/sharepoint/v3" targetNamespace="http://schemas.microsoft.com/office/2006/metadata/properties" ma:root="true" ma:fieldsID="8b88bb0ad00d667e96fc73f51e960d46"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 ma:hidden="true" ma:internalName="PublishingStartDate">
      <xsd:simpleType>
        <xsd:restriction base="dms:Unknown"/>
      </xsd:simpleType>
    </xsd:element>
    <xsd:element name="PublishingExpirationDate" ma:index="9" nillable="true" ma:displayName="Fecha de finalización programada"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B9858B2-8CD5-4B74-94C7-5CD6C487355D}"/>
</file>

<file path=customXml/itemProps2.xml><?xml version="1.0" encoding="utf-8"?>
<ds:datastoreItem xmlns:ds="http://schemas.openxmlformats.org/officeDocument/2006/customXml" ds:itemID="{CD570963-DDE9-4B40-A6B7-E85A03DFDA9C}"/>
</file>

<file path=customXml/itemProps3.xml><?xml version="1.0" encoding="utf-8"?>
<ds:datastoreItem xmlns:ds="http://schemas.openxmlformats.org/officeDocument/2006/customXml" ds:itemID="{1E6ED9B2-15CD-4CE7-906D-583DE2E10D6A}"/>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10</vt:i4>
      </vt:variant>
    </vt:vector>
  </HeadingPairs>
  <TitlesOfParts>
    <vt:vector size="10" baseType="lpstr">
      <vt:lpstr>Inicio</vt:lpstr>
      <vt:lpstr>Buscador</vt:lpstr>
      <vt:lpstr>Inventario de herramientas</vt:lpstr>
      <vt:lpstr>Comparador de herramientas</vt:lpstr>
      <vt:lpstr>Créditos</vt:lpstr>
      <vt:lpstr>¡Atención!</vt:lpstr>
      <vt:lpstr>Listado único</vt:lpstr>
      <vt:lpstr>Ayuda buscador</vt:lpstr>
      <vt:lpstr>Ayuda inventario de herramienta</vt:lpstr>
      <vt:lpstr>Ayuda comparador herramientas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Selección de Herramientas de IA</dc:title>
  <dc:subject/>
  <dc:creator>Fernández Calvo, Jaime</dc:creator>
  <cp:keywords/>
  <dc:description/>
  <cp:lastModifiedBy>Fernández Calvo, Jaime</cp:lastModifiedBy>
  <dcterms:created xsi:type="dcterms:W3CDTF">2015-06-05T18:19:34Z</dcterms:created>
  <dcterms:modified xsi:type="dcterms:W3CDTF">2026-10-08T13:07:53Z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0x0101003F249269B5222E4DA411374844374966</vt:lpwstr>
  </property>
</Properties>
</file>